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auk.sharepoint.com/sites/SpendVue290-DataCollectionTeam/Shared Documents/Data Collection Team/0 Admin Files/4. SpendVue Data Collection Template/"/>
    </mc:Choice>
  </mc:AlternateContent>
  <xr:revisionPtr revIDLastSave="4" documentId="8_{F4674832-4B81-40F2-8199-992D2130F3DD}" xr6:coauthVersionLast="47" xr6:coauthVersionMax="47" xr10:uidLastSave="{8E626485-705A-4A4B-B80B-1D0AFDDF5A0F}"/>
  <bookViews>
    <workbookView xWindow="-28920" yWindow="-120" windowWidth="29040" windowHeight="15720" autoFilterDateGrouping="0" xr2:uid="{00000000-000D-0000-FFFF-FFFF00000000}"/>
  </bookViews>
  <sheets>
    <sheet name="SpendVue Data Example" sheetId="4" r:id="rId1"/>
    <sheet name="SpendVue Data Template" sheetId="1" r:id="rId2"/>
    <sheet name="Data Completion" sheetId="2" r:id="rId3"/>
    <sheet name="SpendVue Data Guide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4" l="1"/>
  <c r="K2" i="2"/>
  <c r="N10" i="2"/>
  <c r="K16" i="2"/>
  <c r="K13" i="2"/>
  <c r="I2" i="1"/>
  <c r="J2" i="2"/>
  <c r="I2" i="2"/>
  <c r="H2" i="2"/>
  <c r="G2" i="2"/>
  <c r="F2" i="2"/>
  <c r="E2" i="2"/>
  <c r="D2" i="2"/>
  <c r="C2" i="2"/>
  <c r="K10" i="2" a="1"/>
  <c r="K10" i="2" s="1"/>
  <c r="N13" i="2" l="1"/>
  <c r="I177" i="4"/>
  <c r="I49" i="4"/>
  <c r="I200" i="4"/>
  <c r="I184" i="4"/>
  <c r="I168" i="4"/>
  <c r="I152" i="4"/>
  <c r="I136" i="4"/>
  <c r="I120" i="4"/>
  <c r="I104" i="4"/>
  <c r="I88" i="4"/>
  <c r="I72" i="4"/>
  <c r="I56" i="4"/>
  <c r="I40" i="4"/>
  <c r="I24" i="4"/>
  <c r="I8" i="4"/>
  <c r="I193" i="4"/>
  <c r="I129" i="4"/>
  <c r="I81" i="4"/>
  <c r="I33" i="4"/>
  <c r="I192" i="4"/>
  <c r="I144" i="4"/>
  <c r="I96" i="4"/>
  <c r="I32" i="4"/>
  <c r="I103" i="4"/>
  <c r="I87" i="4"/>
  <c r="I71" i="4"/>
  <c r="I55" i="4"/>
  <c r="I39" i="4"/>
  <c r="I23" i="4"/>
  <c r="I7" i="4"/>
  <c r="I161" i="4"/>
  <c r="I145" i="4"/>
  <c r="I113" i="4"/>
  <c r="I97" i="4"/>
  <c r="I65" i="4"/>
  <c r="I17" i="4"/>
  <c r="I176" i="4"/>
  <c r="I160" i="4"/>
  <c r="I128" i="4"/>
  <c r="I112" i="4"/>
  <c r="I80" i="4"/>
  <c r="I64" i="4"/>
  <c r="I48" i="4"/>
  <c r="I16" i="4"/>
  <c r="I143" i="4"/>
  <c r="I127" i="4"/>
  <c r="I111" i="4"/>
  <c r="I95" i="4"/>
  <c r="I79" i="4"/>
  <c r="I63" i="4"/>
  <c r="I47" i="4"/>
  <c r="I31" i="4"/>
  <c r="I15" i="4"/>
  <c r="I102" i="4"/>
  <c r="I86" i="4"/>
  <c r="I70" i="4"/>
  <c r="I54" i="4"/>
  <c r="I38" i="4"/>
  <c r="I22" i="4"/>
  <c r="I175" i="4"/>
  <c r="I191" i="4"/>
  <c r="I159" i="4"/>
  <c r="I78" i="4"/>
  <c r="I174" i="4"/>
  <c r="I158" i="4"/>
  <c r="I126" i="4"/>
  <c r="I110" i="4"/>
  <c r="I94" i="4"/>
  <c r="I62" i="4"/>
  <c r="I46" i="4"/>
  <c r="I30" i="4"/>
  <c r="I14" i="4"/>
  <c r="I190" i="4"/>
  <c r="I142" i="4"/>
  <c r="I204" i="4"/>
  <c r="I172" i="4"/>
  <c r="I156" i="4"/>
  <c r="I124" i="4"/>
  <c r="I108" i="4"/>
  <c r="I92" i="4"/>
  <c r="I76" i="4"/>
  <c r="I60" i="4"/>
  <c r="I44" i="4"/>
  <c r="I28" i="4"/>
  <c r="I12" i="4"/>
  <c r="I188" i="4"/>
  <c r="I140" i="4"/>
  <c r="I9" i="4"/>
  <c r="I5" i="4"/>
  <c r="I189" i="4"/>
  <c r="I173" i="4"/>
  <c r="I157" i="4"/>
  <c r="I141" i="4"/>
  <c r="I125" i="4"/>
  <c r="I109" i="4"/>
  <c r="I93" i="4"/>
  <c r="I77" i="4"/>
  <c r="I61" i="4"/>
  <c r="I45" i="4"/>
  <c r="I29" i="4"/>
  <c r="I13" i="4"/>
  <c r="I171" i="4"/>
  <c r="I123" i="4"/>
  <c r="I202" i="4"/>
  <c r="I154" i="4"/>
  <c r="I58" i="4"/>
  <c r="I185" i="4"/>
  <c r="I121" i="4"/>
  <c r="I73" i="4"/>
  <c r="I183" i="4"/>
  <c r="I151" i="4"/>
  <c r="I119" i="4"/>
  <c r="I182" i="4"/>
  <c r="I134" i="4"/>
  <c r="I139" i="4"/>
  <c r="I75" i="4"/>
  <c r="I122" i="4"/>
  <c r="I74" i="4"/>
  <c r="I42" i="4"/>
  <c r="I137" i="4"/>
  <c r="I105" i="4"/>
  <c r="I41" i="4"/>
  <c r="I167" i="4"/>
  <c r="I135" i="4"/>
  <c r="I198" i="4"/>
  <c r="I166" i="4"/>
  <c r="I118" i="4"/>
  <c r="I91" i="4"/>
  <c r="I59" i="4"/>
  <c r="I43" i="4"/>
  <c r="I27" i="4"/>
  <c r="I11" i="4"/>
  <c r="I203" i="4"/>
  <c r="I138" i="4"/>
  <c r="I26" i="4"/>
  <c r="I10" i="4"/>
  <c r="I187" i="4"/>
  <c r="I90" i="4"/>
  <c r="I57" i="4"/>
  <c r="I25" i="4"/>
  <c r="I186" i="4"/>
  <c r="I169" i="4"/>
  <c r="I155" i="4"/>
  <c r="I170" i="4"/>
  <c r="I153" i="4"/>
  <c r="I107" i="4"/>
  <c r="I106" i="4"/>
  <c r="I201" i="4"/>
  <c r="I89" i="4"/>
  <c r="I199" i="4"/>
  <c r="I150" i="4"/>
  <c r="I194" i="4"/>
  <c r="I178" i="4"/>
  <c r="I162" i="4"/>
  <c r="I146" i="4"/>
  <c r="I130" i="4"/>
  <c r="I114" i="4"/>
  <c r="I98" i="4"/>
  <c r="I82" i="4"/>
  <c r="I66" i="4"/>
  <c r="I50" i="4"/>
  <c r="I34" i="4"/>
  <c r="I18" i="4"/>
  <c r="I196" i="4"/>
  <c r="I180" i="4"/>
  <c r="I148" i="4"/>
  <c r="I132" i="4"/>
  <c r="I116" i="4"/>
  <c r="I100" i="4"/>
  <c r="I84" i="4"/>
  <c r="I68" i="4"/>
  <c r="I52" i="4"/>
  <c r="I36" i="4"/>
  <c r="I20" i="4"/>
  <c r="I164" i="4"/>
  <c r="I195" i="4"/>
  <c r="I179" i="4"/>
  <c r="I163" i="4"/>
  <c r="I147" i="4"/>
  <c r="I131" i="4"/>
  <c r="I115" i="4"/>
  <c r="I99" i="4"/>
  <c r="I83" i="4"/>
  <c r="I67" i="4"/>
  <c r="I51" i="4"/>
  <c r="I35" i="4"/>
  <c r="I19" i="4"/>
  <c r="I197" i="4"/>
  <c r="I181" i="4"/>
  <c r="I165" i="4"/>
  <c r="I149" i="4"/>
  <c r="I133" i="4"/>
  <c r="I117" i="4"/>
  <c r="I101" i="4"/>
  <c r="I85" i="4"/>
  <c r="I69" i="4"/>
  <c r="I53" i="4"/>
  <c r="I37" i="4"/>
  <c r="I21" i="4"/>
  <c r="N2" i="2"/>
  <c r="N7" i="2" l="1"/>
  <c r="N6" i="2"/>
  <c r="N5" i="2"/>
  <c r="N4" i="2"/>
  <c r="K7" i="2"/>
  <c r="K5" i="2"/>
  <c r="K4" i="2"/>
  <c r="K6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<sst xmlns="http://schemas.openxmlformats.org/spreadsheetml/2006/main" count="1045" uniqueCount="271">
  <si>
    <t>Date</t>
  </si>
  <si>
    <t>Financial Account Number</t>
  </si>
  <si>
    <t>Financial Account Description</t>
  </si>
  <si>
    <t>Memo/Comments (if available)</t>
  </si>
  <si>
    <t>Vendor Name</t>
  </si>
  <si>
    <t xml:space="preserve">  Amount  </t>
  </si>
  <si>
    <t>Reference #</t>
  </si>
  <si>
    <t>Location (if more than one)</t>
  </si>
  <si>
    <t>Complete Row? (Hide)</t>
  </si>
  <si>
    <t>Rows of complete data:</t>
  </si>
  <si>
    <t>Total Transaction Count:</t>
  </si>
  <si>
    <t>12 Months of Data:</t>
  </si>
  <si>
    <t>Count of Missing Dates:</t>
  </si>
  <si>
    <t>Count of Missing Account Number:</t>
  </si>
  <si>
    <t>Count of Missing ACC Description:</t>
  </si>
  <si>
    <t>Count of Missing Memo/Comment:</t>
  </si>
  <si>
    <t>Count of Missing Vendor Name:</t>
  </si>
  <si>
    <t>Count of Missing Transaction Amount:</t>
  </si>
  <si>
    <t>Count of Missing Reference:</t>
  </si>
  <si>
    <t>Count of Missing Location:</t>
  </si>
  <si>
    <t>Total Transaction Amount:</t>
  </si>
  <si>
    <t>Total Transaction Amount (Excluding Credits):</t>
  </si>
  <si>
    <t>Total Credit Amount:</t>
  </si>
  <si>
    <t>Absolute Credit Proportion:</t>
  </si>
  <si>
    <t xml:space="preserve">A set of guidelines for uploading SpendVue Data can be found at the following location:
</t>
  </si>
  <si>
    <t>https://spendvue.com/guide/</t>
  </si>
  <si>
    <t>SpendVue Analysis is performed using AP (Accounts Payable) data over a 12-Month Period. Where possible non-purchase data such as pension contributions and salary payments should be excluded.</t>
  </si>
  <si>
    <t>Treating all negative values (credits) as positive values, how much of a proportion of the total transactional data is comprised of credits?</t>
  </si>
  <si>
    <t>The sum of all transaction amounts contained in the file.</t>
  </si>
  <si>
    <t>Excluding all negative transaction amounts from the file.</t>
  </si>
  <si>
    <t xml:space="preserve">This guide is a work in progress, if you believe that there is anything missing, or havbe encountered an edge case relating to a particular financial accounting system them please let us know via: </t>
  </si>
  <si>
    <t>support@spendvue.com</t>
  </si>
  <si>
    <t>This is checked by either having a minimum of 365 days difference between the earliest and latest date, or by having days appearing in 12 continuous months.</t>
  </si>
  <si>
    <t>The total amount of negative values contained in the file.</t>
  </si>
  <si>
    <t>APP*8064613836</t>
  </si>
  <si>
    <t>Apple</t>
  </si>
  <si>
    <t>New York</t>
  </si>
  <si>
    <t>STP*7670400598</t>
  </si>
  <si>
    <t>Staples</t>
  </si>
  <si>
    <t>Phildalpehia</t>
  </si>
  <si>
    <t>MSF*2424118011</t>
  </si>
  <si>
    <t>Microsoft</t>
  </si>
  <si>
    <t>STP*4770222849</t>
  </si>
  <si>
    <t>Chicago</t>
  </si>
  <si>
    <t>MCK*9413283797</t>
  </si>
  <si>
    <t>McKesson</t>
  </si>
  <si>
    <t>Los Angeles</t>
  </si>
  <si>
    <t>AMX*4638449754</t>
  </si>
  <si>
    <t>American Express</t>
  </si>
  <si>
    <t>Houston</t>
  </si>
  <si>
    <t>MSF*2425605420</t>
  </si>
  <si>
    <t>APP*7010167931</t>
  </si>
  <si>
    <t>AT&amp;T</t>
  </si>
  <si>
    <t>DOM*3665811922</t>
  </si>
  <si>
    <t>Dominos</t>
  </si>
  <si>
    <t>APP*9507969722</t>
  </si>
  <si>
    <t>MCK*3274300190</t>
  </si>
  <si>
    <t>STP*2867611558</t>
  </si>
  <si>
    <t>WAL*8150445786</t>
  </si>
  <si>
    <t>Walmart</t>
  </si>
  <si>
    <t>AMX*4319262897</t>
  </si>
  <si>
    <t>STP*3403312519</t>
  </si>
  <si>
    <t>MCK*3863965110</t>
  </si>
  <si>
    <t>3MC*4753670107</t>
  </si>
  <si>
    <t>3M</t>
  </si>
  <si>
    <t>APP*5198949205</t>
  </si>
  <si>
    <t>STP*1038580391</t>
  </si>
  <si>
    <t>STP*4983908092</t>
  </si>
  <si>
    <t>MSF*1104837962</t>
  </si>
  <si>
    <t>DOM*8690561128</t>
  </si>
  <si>
    <t>STP*4208584292</t>
  </si>
  <si>
    <t>WAL*6738458522</t>
  </si>
  <si>
    <t>APP*1978609505</t>
  </si>
  <si>
    <t>AMX*7581061289</t>
  </si>
  <si>
    <t>ENT*4571489652</t>
  </si>
  <si>
    <t>Enterprise Rent a Car</t>
  </si>
  <si>
    <t>MCK*8086239441</t>
  </si>
  <si>
    <t>APP*5230418725</t>
  </si>
  <si>
    <t>MSF*6240944567</t>
  </si>
  <si>
    <t>APP*8328360189</t>
  </si>
  <si>
    <t>APP*1911525564</t>
  </si>
  <si>
    <t>ENT*7169525097</t>
  </si>
  <si>
    <t>STP*4859986702</t>
  </si>
  <si>
    <t>DOM*8167411504</t>
  </si>
  <si>
    <t>APP*7553233468</t>
  </si>
  <si>
    <t>WAL*9513244756</t>
  </si>
  <si>
    <t>AMX*6685032640</t>
  </si>
  <si>
    <t>AMX*7312595422</t>
  </si>
  <si>
    <t>MCK*5810944324</t>
  </si>
  <si>
    <t>3MC*6620140520</t>
  </si>
  <si>
    <t>APP*1768704151</t>
  </si>
  <si>
    <t>MCK*6872023568</t>
  </si>
  <si>
    <t>MSF*1884541337</t>
  </si>
  <si>
    <t>MCK*9432922043</t>
  </si>
  <si>
    <t>MCK*2998351763</t>
  </si>
  <si>
    <t>AMX*5891760975</t>
  </si>
  <si>
    <t>AMX*3965029265</t>
  </si>
  <si>
    <t>DOM*6050591505</t>
  </si>
  <si>
    <t>WAL*8799836900</t>
  </si>
  <si>
    <t>WAL*2254607559</t>
  </si>
  <si>
    <t>MCK*7947761631</t>
  </si>
  <si>
    <t>MCK*2197380031</t>
  </si>
  <si>
    <t>WAL*1943433873</t>
  </si>
  <si>
    <t>MCK*1098380302</t>
  </si>
  <si>
    <t>WAL*7463355103</t>
  </si>
  <si>
    <t>AMX*1330296449</t>
  </si>
  <si>
    <t>STP*8023742224</t>
  </si>
  <si>
    <t>3MC*6873012384</t>
  </si>
  <si>
    <t>AMX*8501500324</t>
  </si>
  <si>
    <t>APP*3585111072</t>
  </si>
  <si>
    <t>MSF*9322079195</t>
  </si>
  <si>
    <t>AMX*6873389470</t>
  </si>
  <si>
    <t>MCK*3809153837</t>
  </si>
  <si>
    <t>MSF*8269748261</t>
  </si>
  <si>
    <t>3MC*5197877570</t>
  </si>
  <si>
    <t>WAL*5352640610</t>
  </si>
  <si>
    <t>3MC*5798934556</t>
  </si>
  <si>
    <t>WAL*5453619939</t>
  </si>
  <si>
    <t>APP*7836092322</t>
  </si>
  <si>
    <t>DOM*5832040303</t>
  </si>
  <si>
    <t>MSF*9493091114</t>
  </si>
  <si>
    <t>3MC*3987123259</t>
  </si>
  <si>
    <t>STP*9897979564</t>
  </si>
  <si>
    <t>AMX*6993086396</t>
  </si>
  <si>
    <t>STP*9185060739</t>
  </si>
  <si>
    <t>3MC*5115067967</t>
  </si>
  <si>
    <t>MCK*9976874725</t>
  </si>
  <si>
    <t>APP*6488094554</t>
  </si>
  <si>
    <t>DOM*7161364210</t>
  </si>
  <si>
    <t>MCK*4989292038</t>
  </si>
  <si>
    <t>MCK*1301521201</t>
  </si>
  <si>
    <t>STP*8658519234</t>
  </si>
  <si>
    <t>WAL*8921319250</t>
  </si>
  <si>
    <t>APP*9289070455</t>
  </si>
  <si>
    <t>APP*3475383191</t>
  </si>
  <si>
    <t>MSF*3179646395</t>
  </si>
  <si>
    <t>DOM*2855378309</t>
  </si>
  <si>
    <t>ENT*8792215636</t>
  </si>
  <si>
    <t>STP*4415528844</t>
  </si>
  <si>
    <t>MCK*4573124404</t>
  </si>
  <si>
    <t>MSF*9862901361</t>
  </si>
  <si>
    <t>APP*4296118680</t>
  </si>
  <si>
    <t>MCK*9176458548</t>
  </si>
  <si>
    <t>APP*5770239967</t>
  </si>
  <si>
    <t>3MC*3332992461</t>
  </si>
  <si>
    <t>DOM*4781857032</t>
  </si>
  <si>
    <t>WAL*6791448941</t>
  </si>
  <si>
    <t>DOM*5653567292</t>
  </si>
  <si>
    <t>DOM*2439590540</t>
  </si>
  <si>
    <t>APP*9858680020</t>
  </si>
  <si>
    <t>DOM*1838491302</t>
  </si>
  <si>
    <t>MSF*9943000999</t>
  </si>
  <si>
    <t>WAL*9377005210</t>
  </si>
  <si>
    <t>STP*7288522585</t>
  </si>
  <si>
    <t>STP*9351040651</t>
  </si>
  <si>
    <t>3MC*8983325211</t>
  </si>
  <si>
    <t>AMX*1802424712</t>
  </si>
  <si>
    <t>APP*4530237230</t>
  </si>
  <si>
    <t>STP*2735506746</t>
  </si>
  <si>
    <t>3MC*3353566924</t>
  </si>
  <si>
    <t>STP*6765041935</t>
  </si>
  <si>
    <t>STP*9123813098</t>
  </si>
  <si>
    <t>ENT*4058424898</t>
  </si>
  <si>
    <t>STP*8354148615</t>
  </si>
  <si>
    <t>APP*2905618712</t>
  </si>
  <si>
    <t>MCK*4447954245</t>
  </si>
  <si>
    <t>MSF*9036012745</t>
  </si>
  <si>
    <t>DOM*9852904097</t>
  </si>
  <si>
    <t>3MC*2089138506</t>
  </si>
  <si>
    <t>APP*6660968901</t>
  </si>
  <si>
    <t>MCK*2845978208</t>
  </si>
  <si>
    <t>APP*3687417412</t>
  </si>
  <si>
    <t>APP*7867312956</t>
  </si>
  <si>
    <t>AMX*7847547731</t>
  </si>
  <si>
    <t>APP*3750188982</t>
  </si>
  <si>
    <t>STP*4622673494</t>
  </si>
  <si>
    <t>WAL*1033879989</t>
  </si>
  <si>
    <t>STP*9585420717</t>
  </si>
  <si>
    <t>MCK*1633533514</t>
  </si>
  <si>
    <t>ENT*4572839376</t>
  </si>
  <si>
    <t>APP*7159433107</t>
  </si>
  <si>
    <t>DOM*3440611519</t>
  </si>
  <si>
    <t>AMX*7940884494</t>
  </si>
  <si>
    <t>MCK*1215461259</t>
  </si>
  <si>
    <t>DOM*6107551364</t>
  </si>
  <si>
    <t>ENT*5242690727</t>
  </si>
  <si>
    <t>ENT*8318944897</t>
  </si>
  <si>
    <t>APP*6862780033</t>
  </si>
  <si>
    <t>AMX*6970531058</t>
  </si>
  <si>
    <t>STP*4559882028</t>
  </si>
  <si>
    <t>ENT*9847805200</t>
  </si>
  <si>
    <t>3MC*5387078386</t>
  </si>
  <si>
    <t>DOM*8209941598</t>
  </si>
  <si>
    <t>3MC*1947915375</t>
  </si>
  <si>
    <t>DOM*7363734616</t>
  </si>
  <si>
    <t>MCK*4881423309</t>
  </si>
  <si>
    <t>AMX*1321360612</t>
  </si>
  <si>
    <t>APP*1381377646</t>
  </si>
  <si>
    <t>3MC*7664282044</t>
  </si>
  <si>
    <t>MSF*5057085062</t>
  </si>
  <si>
    <t>MSF*6552154482</t>
  </si>
  <si>
    <t>APP*8165752012</t>
  </si>
  <si>
    <t>MCK*8773591980</t>
  </si>
  <si>
    <t>WAL*6552135561</t>
  </si>
  <si>
    <t>APP*5153597428</t>
  </si>
  <si>
    <t>MSF*5710732484</t>
  </si>
  <si>
    <t>APP*8335267802</t>
  </si>
  <si>
    <t>MSF*1279874766</t>
  </si>
  <si>
    <t>MSF*5967452201</t>
  </si>
  <si>
    <t>MCK*3695574537</t>
  </si>
  <si>
    <t>APP*7289700230</t>
  </si>
  <si>
    <t>3MC*6286905476</t>
  </si>
  <si>
    <t>APP*1885148629</t>
  </si>
  <si>
    <t>MSF*8366045240</t>
  </si>
  <si>
    <t>APP*2221840063</t>
  </si>
  <si>
    <t>3MC*3822609751</t>
  </si>
  <si>
    <t>ENT*3082596243</t>
  </si>
  <si>
    <t>APP*4571248629</t>
  </si>
  <si>
    <t>DOM*5232621284</t>
  </si>
  <si>
    <t>AMX*4181504747</t>
  </si>
  <si>
    <t>MSF*9608818519</t>
  </si>
  <si>
    <t>AMX*7476670465</t>
  </si>
  <si>
    <t>MSF*7463651983</t>
  </si>
  <si>
    <t>ENT*1843321212</t>
  </si>
  <si>
    <t>APP*7074939879</t>
  </si>
  <si>
    <t>MCK*1033491280</t>
  </si>
  <si>
    <t>WAL*6972411408</t>
  </si>
  <si>
    <t>3MC*1481278893</t>
  </si>
  <si>
    <t>DOM*8523002653</t>
  </si>
  <si>
    <t>AMX*2235953496</t>
  </si>
  <si>
    <t>MSF*8833438543</t>
  </si>
  <si>
    <t>APP*9621812516</t>
  </si>
  <si>
    <t>WAL*1038053720</t>
  </si>
  <si>
    <t>MCK*9926038198</t>
  </si>
  <si>
    <t>MSF*8283026167</t>
  </si>
  <si>
    <t>WAL*2414067962</t>
  </si>
  <si>
    <t>APP*2474500486</t>
  </si>
  <si>
    <t>3MC*2059493133</t>
  </si>
  <si>
    <t>3MC*8448441263</t>
  </si>
  <si>
    <t>ENT*7482084780</t>
  </si>
  <si>
    <t>AMX*9082295455</t>
  </si>
  <si>
    <t>APP*5199084713</t>
  </si>
  <si>
    <t>AMX*8832212061</t>
  </si>
  <si>
    <t>MSF*2274827299</t>
  </si>
  <si>
    <t>APP*8801301590</t>
  </si>
  <si>
    <t>3MC*7622533834</t>
  </si>
  <si>
    <t>APP*6398995169</t>
  </si>
  <si>
    <t>WAL*2673648270</t>
  </si>
  <si>
    <t>APP*6269362161</t>
  </si>
  <si>
    <t>20200 - 00 - 09</t>
  </si>
  <si>
    <t>20200 - 00 - 05</t>
  </si>
  <si>
    <t>20200 - 00 - 02</t>
  </si>
  <si>
    <t>20200 - 00 - 07</t>
  </si>
  <si>
    <t>20200 - 00 - 03</t>
  </si>
  <si>
    <t>20200 - 00 - 01</t>
  </si>
  <si>
    <t>20200 - 00 - 08</t>
  </si>
  <si>
    <t>20200 - 00 - 06</t>
  </si>
  <si>
    <t>20200 - 00 - 04</t>
  </si>
  <si>
    <t>20200 - 00 - 10</t>
  </si>
  <si>
    <t>Hardware</t>
  </si>
  <si>
    <t>Stationary</t>
  </si>
  <si>
    <t>Software</t>
  </si>
  <si>
    <t>Pharmaceuticals</t>
  </si>
  <si>
    <t>Credit Card</t>
  </si>
  <si>
    <t>Internet</t>
  </si>
  <si>
    <t>Meals &amp; Entertainment</t>
  </si>
  <si>
    <t>Office Supplies</t>
  </si>
  <si>
    <t>MRO Supplies</t>
  </si>
  <si>
    <t>Vehicle Rentals</t>
  </si>
  <si>
    <t xml:space="preserve">The below is a sample of what some AP data may look like, data was generated randomly and  formats may differ depending on specific client record keeping practices </t>
  </si>
  <si>
    <t>Version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</si>
</sst>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_(* #,##0_);_(* \(#,##0\);_(* &quot;-&quot;??_);_(@_)"/>
    <numFmt numFmtId="166" formatCode="_-[$$-409]* #,##0_ ;_-[$$-409]* \-#,##0\ ;_-[$$-409]* &quot;-&quot;??_ ;_-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u/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u/>
      <sz val="11"/>
      <color theme="10"/>
      <name val="Calibri"/>
      <family val="2"/>
    </font>
    <font>
      <b/>
      <i/>
      <u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164" fontId="2" fillId="0" borderId="2" xfId="1" applyFont="1" applyFill="1" applyBorder="1" applyAlignment="1">
      <alignment horizontal="center" vertical="center"/>
    </xf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/>
    <xf numFmtId="165" fontId="4" fillId="0" borderId="0" xfId="1" applyNumberFormat="1" applyFont="1"/>
    <xf numFmtId="0" fontId="3" fillId="0" borderId="3" xfId="0" applyFont="1" applyBorder="1"/>
    <xf numFmtId="0" fontId="4" fillId="0" borderId="0" xfId="0" applyFont="1"/>
    <xf numFmtId="10" fontId="4" fillId="0" borderId="0" xfId="0" applyNumberFormat="1" applyFont="1"/>
    <xf numFmtId="0" fontId="5" fillId="0" borderId="0" xfId="0" applyFont="1"/>
    <xf numFmtId="165" fontId="4" fillId="0" borderId="0" xfId="1" applyNumberFormat="1" applyFont="1" applyAlignment="1">
      <alignment horizontal="right"/>
    </xf>
    <xf numFmtId="0" fontId="0" fillId="0" borderId="0" xfId="0" applyAlignment="1">
      <alignment vertical="top"/>
    </xf>
    <xf numFmtId="0" fontId="8" fillId="0" borderId="0" xfId="0" applyFont="1"/>
    <xf numFmtId="0" fontId="0" fillId="0" borderId="6" xfId="0" applyBorder="1"/>
    <xf numFmtId="0" fontId="0" fillId="2" borderId="6" xfId="0" applyFill="1" applyBorder="1"/>
    <xf numFmtId="0" fontId="0" fillId="2" borderId="7" xfId="0" applyFill="1" applyBorder="1"/>
    <xf numFmtId="0" fontId="9" fillId="2" borderId="5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165" fontId="4" fillId="0" borderId="0" xfId="1" applyNumberFormat="1" applyFont="1" applyBorder="1"/>
    <xf numFmtId="0" fontId="0" fillId="0" borderId="8" xfId="0" applyBorder="1"/>
    <xf numFmtId="0" fontId="0" fillId="0" borderId="10" xfId="0" applyBorder="1"/>
    <xf numFmtId="0" fontId="9" fillId="2" borderId="4" xfId="0" applyFont="1" applyFill="1" applyBorder="1"/>
    <xf numFmtId="0" fontId="9" fillId="2" borderId="13" xfId="0" applyFont="1" applyFill="1" applyBorder="1"/>
    <xf numFmtId="0" fontId="9" fillId="2" borderId="14" xfId="0" applyFont="1" applyFill="1" applyBorder="1"/>
    <xf numFmtId="0" fontId="9" fillId="2" borderId="15" xfId="0" applyFont="1" applyFill="1" applyBorder="1"/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 applyAlignment="1">
      <alignment horizontal="center" vertical="center"/>
    </xf>
    <xf numFmtId="165" fontId="4" fillId="0" borderId="11" xfId="1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4" xfId="0" applyBorder="1" applyAlignment="1">
      <alignment vertical="center" wrapText="1"/>
    </xf>
    <xf numFmtId="0" fontId="11" fillId="0" borderId="0" xfId="2" applyFont="1" applyBorder="1" applyAlignment="1">
      <alignment vertical="top"/>
    </xf>
    <xf numFmtId="0" fontId="10" fillId="0" borderId="0" xfId="0" applyFont="1" applyAlignment="1">
      <alignment vertical="top"/>
    </xf>
    <xf numFmtId="0" fontId="11" fillId="0" borderId="0" xfId="2" applyFont="1" applyAlignment="1">
      <alignment vertical="top"/>
    </xf>
    <xf numFmtId="0" fontId="10" fillId="0" borderId="0" xfId="0" applyFont="1" applyAlignment="1">
      <alignment vertical="top" wrapText="1"/>
    </xf>
    <xf numFmtId="0" fontId="0" fillId="0" borderId="4" xfId="0" applyBorder="1" applyAlignment="1">
      <alignment horizontal="left" vertical="center" wrapText="1"/>
    </xf>
    <xf numFmtId="14" fontId="13" fillId="0" borderId="1" xfId="0" applyNumberFormat="1" applyFont="1" applyBorder="1"/>
    <xf numFmtId="0" fontId="13" fillId="0" borderId="1" xfId="0" applyFont="1" applyBorder="1"/>
    <xf numFmtId="166" fontId="13" fillId="0" borderId="1" xfId="1" applyNumberFormat="1" applyFont="1" applyBorder="1"/>
    <xf numFmtId="0" fontId="14" fillId="0" borderId="2" xfId="0" applyFont="1" applyBorder="1" applyAlignment="1">
      <alignment horizontal="center" vertical="center"/>
    </xf>
    <xf numFmtId="164" fontId="14" fillId="0" borderId="2" xfId="1" applyFont="1" applyFill="1" applyBorder="1" applyAlignment="1">
      <alignment horizontal="center" vertical="center"/>
    </xf>
    <xf numFmtId="9" fontId="4" fillId="0" borderId="7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top" wrapText="1"/>
    </xf>
  </cellXfs>
  <cellStyles count="3">
    <cellStyle name="Comma" xfId="1" builtinId="3"/>
    <cellStyle name="Hyperlink" xfId="2" builtinId="8"/>
    <cellStyle name="Normal" xfId="0" builtinId="0"/>
  </cellStyles>
  <dxfs count="30">
    <dxf>
      <font>
        <color rgb="FFFF0000"/>
      </font>
    </dxf>
    <dxf>
      <font>
        <color rgb="FF00B050"/>
      </font>
    </dxf>
    <dxf>
      <numFmt numFmtId="30" formatCode="@"/>
      <fill>
        <patternFill patternType="none">
          <fgColor theme="4" tint="0.79998168889431442"/>
          <bgColor auto="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9" formatCode="dd/mm/yyyy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top style="thin">
          <color indexed="64"/>
        </top>
        <bottom style="thin">
          <color theme="4" tint="0.39997558519241921"/>
        </bottom>
      </border>
    </dxf>
    <dxf>
      <fill>
        <patternFill patternType="none">
          <fgColor theme="4" tint="0.79998168889431442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i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i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i/>
      </font>
      <numFmt numFmtId="166" formatCode="_-[$$-409]* #,##0_ ;_-[$$-409]* \-#,##0\ ;_-[$$-409]* &quot;-&quot;??_ ;_-@_ 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i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i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i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i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i/>
      </font>
      <numFmt numFmtId="19" formatCode="dd/mm/yyyy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rgb="FF8EA9DB"/>
        </top>
      </border>
    </dxf>
    <dxf>
      <border outline="0">
        <top style="thin">
          <color rgb="FF000000"/>
        </top>
        <bottom style="thin">
          <color rgb="FF8EA9DB"/>
        </bottom>
      </border>
    </dxf>
    <dxf>
      <fill>
        <patternFill patternType="none">
          <fgColor rgb="FFD9E1F2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431D1CD2-5D76-4673-A426-850D8D9BD68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76200</xdr:rowOff>
    </xdr:from>
    <xdr:to>
      <xdr:col>5</xdr:col>
      <xdr:colOff>327079</xdr:colOff>
      <xdr:row>3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6F82E6-B2DF-2F15-EED6-E8358F2EE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6200"/>
          <a:ext cx="2784529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95815E-0F81-40C3-9660-2EA2E325B4C0}" name="Table13" displayName="Table13" ref="A4:I204" totalsRowShown="0" headerRowDxfId="29" dataDxfId="27" headerRowBorderDxfId="28" tableBorderDxfId="26" totalsRowBorderDxfId="25">
  <autoFilter ref="A4:I204" xr:uid="{44C1D430-8AE1-4998-BEEA-5CDBED74F2C8}"/>
  <sortState xmlns:xlrd2="http://schemas.microsoft.com/office/spreadsheetml/2017/richdata2" ref="A5:H204">
    <sortCondition ref="A4:A204"/>
  </sortState>
  <tableColumns count="9">
    <tableColumn id="1" xr3:uid="{30C11DFC-FC30-447C-8A44-ED2730B2284C}" name="Date" dataDxfId="24"/>
    <tableColumn id="2" xr3:uid="{44E8FB93-39D0-4DC6-8D21-B61ADC4D58AB}" name="Financial Account Number" dataDxfId="23"/>
    <tableColumn id="3" xr3:uid="{BE72AA94-D2E6-4324-B16A-D1666C1F44F0}" name="Financial Account Description" dataDxfId="22"/>
    <tableColumn id="4" xr3:uid="{AE026424-FCF8-4398-AE68-750F221DAE21}" name="Memo/Comments (if available)" dataDxfId="21"/>
    <tableColumn id="5" xr3:uid="{A4A04180-17F4-4DC6-A471-4A32792BC87E}" name="Vendor Name" dataDxfId="20"/>
    <tableColumn id="6" xr3:uid="{FACCBCF9-9584-4F60-A7C2-F26ED52C10C3}" name="  Amount  " dataDxfId="19" dataCellStyle="Comma"/>
    <tableColumn id="7" xr3:uid="{60D677FF-7D01-4A5E-9FB8-9C381D85ACF4}" name="Reference #" dataDxfId="18"/>
    <tableColumn id="8" xr3:uid="{6367CD6E-32DF-473A-BCF7-BB93C0778CFF}" name="Location (if more than one)" dataDxfId="17"/>
    <tableColumn id="9" xr3:uid="{2AACC017-A0AB-4A16-8ED3-26FB53B5B0C1}" name="Complete Row? (Hide)" dataDxfId="16">
      <calculatedColumnFormula>IF(COUNTA(Table13[[#This Row],[Date]:[Location (if more than one)]])=8,"Yes","No")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C1D430-8AE1-4998-BEEA-5CDBED74F2C8}" name="Table1" displayName="Table1" ref="A1:I2" totalsRowShown="0" headerRowDxfId="15" dataDxfId="13" headerRowBorderDxfId="14" tableBorderDxfId="12" totalsRowBorderDxfId="11">
  <autoFilter ref="A1:I2" xr:uid="{44C1D430-8AE1-4998-BEEA-5CDBED74F2C8}"/>
  <sortState xmlns:xlrd2="http://schemas.microsoft.com/office/spreadsheetml/2017/richdata2" ref="A2:H2">
    <sortCondition ref="A1:A2"/>
  </sortState>
  <tableColumns count="9">
    <tableColumn id="1" xr3:uid="{4B440B6B-98D1-4EBE-8D96-0A7FFC82E961}" name="Date" dataDxfId="10"/>
    <tableColumn id="2" xr3:uid="{346EC20C-759E-4620-920F-39F2614929BC}" name="Financial Account Number" dataDxfId="9"/>
    <tableColumn id="3" xr3:uid="{1EE16D83-F967-4795-A7B8-318668A8DFCF}" name="Financial Account Description" dataDxfId="8"/>
    <tableColumn id="4" xr3:uid="{1165CFEE-5307-4E3D-A2BA-18E588B4C048}" name="Memo/Comments (if available)" dataDxfId="7"/>
    <tableColumn id="5" xr3:uid="{3486AD17-93B2-406E-8492-38F96F2B96D7}" name="Vendor Name" dataDxfId="6"/>
    <tableColumn id="6" xr3:uid="{25BDE189-7945-48E8-86EB-4AD5AEB4BB6E}" name="  Amount  " dataDxfId="5"/>
    <tableColumn id="7" xr3:uid="{C2DEF95F-3D50-4DDD-8CC5-99B5AFB8716C}" name="Reference #" dataDxfId="4"/>
    <tableColumn id="8" xr3:uid="{804CA43F-EE69-44D0-9775-DF5BDCC3D414}" name="Location (if more than one)" dataDxfId="3"/>
    <tableColumn id="9" xr3:uid="{92C7F8DD-425C-4BDB-9B7D-3FD1326C529A}" name="Complete Row? (Hide)" dataDxfId="2">
      <calculatedColumnFormula>IF(COUNTA(Table1[[#This Row],[Date]:[Location (if more than one)]])=8,"Yes","No")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support@spendvue.com" TargetMode="External"/><Relationship Id="rId1" Type="http://schemas.openxmlformats.org/officeDocument/2006/relationships/hyperlink" Target="https://spendvue.com/gui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87CBC-DD14-4F5A-B46A-BD43B4551CAB}">
  <dimension ref="A1:I204"/>
  <sheetViews>
    <sheetView tabSelected="1" showOutlineSymbols="0" showWhiteSpace="0" workbookViewId="0">
      <selection activeCell="E9" sqref="E9"/>
    </sheetView>
  </sheetViews>
  <sheetFormatPr defaultRowHeight="15.75" x14ac:dyDescent="0.25"/>
  <cols>
    <col min="1" max="1" width="13.28515625" style="3" customWidth="1"/>
    <col min="2" max="2" width="33.42578125" style="3" customWidth="1"/>
    <col min="3" max="3" width="36.42578125" style="3" customWidth="1"/>
    <col min="4" max="4" width="34.85546875" style="1" customWidth="1"/>
    <col min="5" max="7" width="20.28515625" style="1" customWidth="1"/>
    <col min="8" max="8" width="30.7109375" style="1" customWidth="1"/>
    <col min="9" max="9" width="29.140625" style="1" hidden="1" customWidth="1"/>
    <col min="10" max="16384" width="9.140625" style="1"/>
  </cols>
  <sheetData>
    <row r="1" spans="1:9" x14ac:dyDescent="0.25">
      <c r="B1" s="48" t="s">
        <v>269</v>
      </c>
      <c r="C1" s="48"/>
      <c r="D1" s="48"/>
      <c r="E1" s="48"/>
      <c r="F1" s="48"/>
      <c r="G1" s="48"/>
    </row>
    <row r="2" spans="1:9" x14ac:dyDescent="0.25">
      <c r="B2" s="48"/>
      <c r="C2" s="48"/>
      <c r="D2" s="48"/>
      <c r="E2" s="48"/>
      <c r="F2" s="48"/>
      <c r="G2" s="48"/>
    </row>
    <row r="4" spans="1:9" s="2" customFormat="1" ht="36" customHeight="1" x14ac:dyDescent="0.25">
      <c r="A4" s="45" t="s">
        <v>0</v>
      </c>
      <c r="B4" s="45" t="s">
        <v>1</v>
      </c>
      <c r="C4" s="45" t="s">
        <v>2</v>
      </c>
      <c r="D4" s="45" t="s">
        <v>3</v>
      </c>
      <c r="E4" s="45" t="s">
        <v>4</v>
      </c>
      <c r="F4" s="46" t="s">
        <v>5</v>
      </c>
      <c r="G4" s="45" t="s">
        <v>6</v>
      </c>
      <c r="H4" s="45" t="s">
        <v>7</v>
      </c>
      <c r="I4" s="4" t="s">
        <v>8</v>
      </c>
    </row>
    <row r="5" spans="1:9" x14ac:dyDescent="0.25">
      <c r="A5" s="42">
        <v>45292</v>
      </c>
      <c r="B5" s="43" t="s">
        <v>249</v>
      </c>
      <c r="C5" s="43" t="s">
        <v>259</v>
      </c>
      <c r="D5" s="43" t="s">
        <v>34</v>
      </c>
      <c r="E5" s="43" t="s">
        <v>35</v>
      </c>
      <c r="F5" s="44">
        <v>70213</v>
      </c>
      <c r="G5" s="43">
        <v>1427</v>
      </c>
      <c r="H5" s="43" t="s">
        <v>36</v>
      </c>
      <c r="I5" s="10" t="str">
        <f>IF(COUNTA(Table13[[#This Row],[Date]:[Location (if more than one)]])=8,"Yes","No")</f>
        <v>Yes</v>
      </c>
    </row>
    <row r="6" spans="1:9" x14ac:dyDescent="0.25">
      <c r="A6" s="42">
        <v>45293</v>
      </c>
      <c r="B6" s="43" t="s">
        <v>250</v>
      </c>
      <c r="C6" s="43" t="s">
        <v>260</v>
      </c>
      <c r="D6" s="43" t="s">
        <v>37</v>
      </c>
      <c r="E6" s="43" t="s">
        <v>38</v>
      </c>
      <c r="F6" s="44">
        <v>38421</v>
      </c>
      <c r="G6" s="43">
        <v>3161</v>
      </c>
      <c r="H6" s="43" t="s">
        <v>39</v>
      </c>
      <c r="I6" s="10" t="str">
        <f>IF(COUNTA(Table13[[#This Row],[Date]:[Location (if more than one)]])=8,"Yes","No")</f>
        <v>Yes</v>
      </c>
    </row>
    <row r="7" spans="1:9" x14ac:dyDescent="0.25">
      <c r="A7" s="42">
        <v>45294</v>
      </c>
      <c r="B7" s="43" t="s">
        <v>251</v>
      </c>
      <c r="C7" s="43" t="s">
        <v>261</v>
      </c>
      <c r="D7" s="43" t="s">
        <v>40</v>
      </c>
      <c r="E7" s="43" t="s">
        <v>41</v>
      </c>
      <c r="F7" s="44">
        <v>66046</v>
      </c>
      <c r="G7" s="43">
        <v>3710</v>
      </c>
      <c r="H7" s="43" t="s">
        <v>36</v>
      </c>
      <c r="I7" s="10" t="str">
        <f>IF(COUNTA(Table13[[#This Row],[Date]:[Location (if more than one)]])=8,"Yes","No")</f>
        <v>Yes</v>
      </c>
    </row>
    <row r="8" spans="1:9" x14ac:dyDescent="0.25">
      <c r="A8" s="42">
        <v>45295</v>
      </c>
      <c r="B8" s="43" t="s">
        <v>250</v>
      </c>
      <c r="C8" s="43" t="s">
        <v>260</v>
      </c>
      <c r="D8" s="43" t="s">
        <v>42</v>
      </c>
      <c r="E8" s="43" t="s">
        <v>38</v>
      </c>
      <c r="F8" s="44">
        <v>47530</v>
      </c>
      <c r="G8" s="43">
        <v>3787</v>
      </c>
      <c r="H8" s="43" t="s">
        <v>43</v>
      </c>
      <c r="I8" s="10" t="str">
        <f>IF(COUNTA(Table13[[#This Row],[Date]:[Location (if more than one)]])=8,"Yes","No")</f>
        <v>Yes</v>
      </c>
    </row>
    <row r="9" spans="1:9" x14ac:dyDescent="0.25">
      <c r="A9" s="42">
        <v>45296</v>
      </c>
      <c r="B9" s="43" t="s">
        <v>252</v>
      </c>
      <c r="C9" s="43" t="s">
        <v>262</v>
      </c>
      <c r="D9" s="43" t="s">
        <v>44</v>
      </c>
      <c r="E9" s="43" t="s">
        <v>45</v>
      </c>
      <c r="F9" s="44">
        <v>75449</v>
      </c>
      <c r="G9" s="43">
        <v>3450</v>
      </c>
      <c r="H9" s="43" t="s">
        <v>46</v>
      </c>
      <c r="I9" s="10" t="str">
        <f>IF(COUNTA(Table13[[#This Row],[Date]:[Location (if more than one)]])=8,"Yes","No")</f>
        <v>Yes</v>
      </c>
    </row>
    <row r="10" spans="1:9" x14ac:dyDescent="0.25">
      <c r="A10" s="42">
        <v>45297</v>
      </c>
      <c r="B10" s="43" t="s">
        <v>253</v>
      </c>
      <c r="C10" s="43" t="s">
        <v>263</v>
      </c>
      <c r="D10" s="43" t="s">
        <v>47</v>
      </c>
      <c r="E10" s="43" t="s">
        <v>48</v>
      </c>
      <c r="F10" s="44">
        <v>14870</v>
      </c>
      <c r="G10" s="43">
        <v>7120</v>
      </c>
      <c r="H10" s="43" t="s">
        <v>49</v>
      </c>
      <c r="I10" s="10" t="str">
        <f>IF(COUNTA(Table13[[#This Row],[Date]:[Location (if more than one)]])=8,"Yes","No")</f>
        <v>Yes</v>
      </c>
    </row>
    <row r="11" spans="1:9" x14ac:dyDescent="0.25">
      <c r="A11" s="42">
        <v>45298</v>
      </c>
      <c r="B11" s="43" t="s">
        <v>251</v>
      </c>
      <c r="C11" s="43" t="s">
        <v>261</v>
      </c>
      <c r="D11" s="43" t="s">
        <v>50</v>
      </c>
      <c r="E11" s="43" t="s">
        <v>41</v>
      </c>
      <c r="F11" s="44">
        <v>97455</v>
      </c>
      <c r="G11" s="43">
        <v>6841</v>
      </c>
      <c r="H11" s="43" t="s">
        <v>49</v>
      </c>
      <c r="I11" s="10" t="str">
        <f>IF(COUNTA(Table13[[#This Row],[Date]:[Location (if more than one)]])=8,"Yes","No")</f>
        <v>Yes</v>
      </c>
    </row>
    <row r="12" spans="1:9" x14ac:dyDescent="0.25">
      <c r="A12" s="42">
        <v>45299</v>
      </c>
      <c r="B12" s="43" t="s">
        <v>254</v>
      </c>
      <c r="C12" s="43" t="s">
        <v>264</v>
      </c>
      <c r="D12" s="43" t="s">
        <v>51</v>
      </c>
      <c r="E12" s="43" t="s">
        <v>52</v>
      </c>
      <c r="F12" s="44">
        <v>66609</v>
      </c>
      <c r="G12" s="43">
        <v>4264</v>
      </c>
      <c r="H12" s="43" t="s">
        <v>46</v>
      </c>
      <c r="I12" s="10" t="str">
        <f>IF(COUNTA(Table13[[#This Row],[Date]:[Location (if more than one)]])=8,"Yes","No")</f>
        <v>Yes</v>
      </c>
    </row>
    <row r="13" spans="1:9" x14ac:dyDescent="0.25">
      <c r="A13" s="42">
        <v>45300</v>
      </c>
      <c r="B13" s="43" t="s">
        <v>255</v>
      </c>
      <c r="C13" s="43" t="s">
        <v>265</v>
      </c>
      <c r="D13" s="43" t="s">
        <v>53</v>
      </c>
      <c r="E13" s="43" t="s">
        <v>54</v>
      </c>
      <c r="F13" s="44">
        <v>13344</v>
      </c>
      <c r="G13" s="43">
        <v>1861</v>
      </c>
      <c r="H13" s="43" t="s">
        <v>46</v>
      </c>
      <c r="I13" s="10" t="str">
        <f>IF(COUNTA(Table13[[#This Row],[Date]:[Location (if more than one)]])=8,"Yes","No")</f>
        <v>Yes</v>
      </c>
    </row>
    <row r="14" spans="1:9" x14ac:dyDescent="0.25">
      <c r="A14" s="42">
        <v>45301</v>
      </c>
      <c r="B14" s="43" t="s">
        <v>254</v>
      </c>
      <c r="C14" s="43" t="s">
        <v>264</v>
      </c>
      <c r="D14" s="43" t="s">
        <v>55</v>
      </c>
      <c r="E14" s="43" t="s">
        <v>52</v>
      </c>
      <c r="F14" s="44">
        <v>46812</v>
      </c>
      <c r="G14" s="43">
        <v>8968</v>
      </c>
      <c r="H14" s="43" t="s">
        <v>43</v>
      </c>
      <c r="I14" s="10" t="str">
        <f>IF(COUNTA(Table13[[#This Row],[Date]:[Location (if more than one)]])=8,"Yes","No")</f>
        <v>Yes</v>
      </c>
    </row>
    <row r="15" spans="1:9" x14ac:dyDescent="0.25">
      <c r="A15" s="42">
        <v>45302</v>
      </c>
      <c r="B15" s="43" t="s">
        <v>252</v>
      </c>
      <c r="C15" s="43" t="s">
        <v>262</v>
      </c>
      <c r="D15" s="43" t="s">
        <v>56</v>
      </c>
      <c r="E15" s="43" t="s">
        <v>45</v>
      </c>
      <c r="F15" s="44">
        <v>36229</v>
      </c>
      <c r="G15" s="43">
        <v>1231</v>
      </c>
      <c r="H15" s="43" t="s">
        <v>36</v>
      </c>
      <c r="I15" s="10" t="str">
        <f>IF(COUNTA(Table13[[#This Row],[Date]:[Location (if more than one)]])=8,"Yes","No")</f>
        <v>Yes</v>
      </c>
    </row>
    <row r="16" spans="1:9" x14ac:dyDescent="0.25">
      <c r="A16" s="42">
        <v>45303</v>
      </c>
      <c r="B16" s="43" t="s">
        <v>250</v>
      </c>
      <c r="C16" s="43" t="s">
        <v>260</v>
      </c>
      <c r="D16" s="43" t="s">
        <v>57</v>
      </c>
      <c r="E16" s="43" t="s">
        <v>38</v>
      </c>
      <c r="F16" s="44">
        <v>90827</v>
      </c>
      <c r="G16" s="43">
        <v>1517</v>
      </c>
      <c r="H16" s="43" t="s">
        <v>36</v>
      </c>
      <c r="I16" s="10" t="str">
        <f>IF(COUNTA(Table13[[#This Row],[Date]:[Location (if more than one)]])=8,"Yes","No")</f>
        <v>Yes</v>
      </c>
    </row>
    <row r="17" spans="1:9" x14ac:dyDescent="0.25">
      <c r="A17" s="42">
        <v>45304</v>
      </c>
      <c r="B17" s="43" t="s">
        <v>256</v>
      </c>
      <c r="C17" s="43" t="s">
        <v>266</v>
      </c>
      <c r="D17" s="43" t="s">
        <v>58</v>
      </c>
      <c r="E17" s="43" t="s">
        <v>59</v>
      </c>
      <c r="F17" s="44">
        <v>14512</v>
      </c>
      <c r="G17" s="43">
        <v>7516</v>
      </c>
      <c r="H17" s="43" t="s">
        <v>46</v>
      </c>
      <c r="I17" s="10" t="str">
        <f>IF(COUNTA(Table13[[#This Row],[Date]:[Location (if more than one)]])=8,"Yes","No")</f>
        <v>Yes</v>
      </c>
    </row>
    <row r="18" spans="1:9" x14ac:dyDescent="0.25">
      <c r="A18" s="42">
        <v>45305</v>
      </c>
      <c r="B18" s="43" t="s">
        <v>253</v>
      </c>
      <c r="C18" s="43" t="s">
        <v>263</v>
      </c>
      <c r="D18" s="43" t="s">
        <v>60</v>
      </c>
      <c r="E18" s="43" t="s">
        <v>48</v>
      </c>
      <c r="F18" s="44">
        <v>70344</v>
      </c>
      <c r="G18" s="43">
        <v>5921</v>
      </c>
      <c r="H18" s="43" t="s">
        <v>43</v>
      </c>
      <c r="I18" s="10" t="str">
        <f>IF(COUNTA(Table13[[#This Row],[Date]:[Location (if more than one)]])=8,"Yes","No")</f>
        <v>Yes</v>
      </c>
    </row>
    <row r="19" spans="1:9" x14ac:dyDescent="0.25">
      <c r="A19" s="42">
        <v>45306</v>
      </c>
      <c r="B19" s="43" t="s">
        <v>250</v>
      </c>
      <c r="C19" s="43" t="s">
        <v>260</v>
      </c>
      <c r="D19" s="43" t="s">
        <v>61</v>
      </c>
      <c r="E19" s="43" t="s">
        <v>38</v>
      </c>
      <c r="F19" s="44">
        <v>25543</v>
      </c>
      <c r="G19" s="43">
        <v>4161</v>
      </c>
      <c r="H19" s="43" t="s">
        <v>39</v>
      </c>
      <c r="I19" s="10" t="str">
        <f>IF(COUNTA(Table13[[#This Row],[Date]:[Location (if more than one)]])=8,"Yes","No")</f>
        <v>Yes</v>
      </c>
    </row>
    <row r="20" spans="1:9" x14ac:dyDescent="0.25">
      <c r="A20" s="42">
        <v>45307</v>
      </c>
      <c r="B20" s="43" t="s">
        <v>252</v>
      </c>
      <c r="C20" s="43" t="s">
        <v>262</v>
      </c>
      <c r="D20" s="43" t="s">
        <v>62</v>
      </c>
      <c r="E20" s="43" t="s">
        <v>45</v>
      </c>
      <c r="F20" s="44">
        <v>17759</v>
      </c>
      <c r="G20" s="43">
        <v>5119</v>
      </c>
      <c r="H20" s="43" t="s">
        <v>46</v>
      </c>
      <c r="I20" s="10" t="str">
        <f>IF(COUNTA(Table13[[#This Row],[Date]:[Location (if more than one)]])=8,"Yes","No")</f>
        <v>Yes</v>
      </c>
    </row>
    <row r="21" spans="1:9" x14ac:dyDescent="0.25">
      <c r="A21" s="42">
        <v>45323</v>
      </c>
      <c r="B21" s="43" t="s">
        <v>257</v>
      </c>
      <c r="C21" s="43" t="s">
        <v>267</v>
      </c>
      <c r="D21" s="43" t="s">
        <v>63</v>
      </c>
      <c r="E21" s="43" t="s">
        <v>64</v>
      </c>
      <c r="F21" s="44">
        <v>4290</v>
      </c>
      <c r="G21" s="43">
        <v>9399</v>
      </c>
      <c r="H21" s="43" t="s">
        <v>46</v>
      </c>
      <c r="I21" s="10" t="str">
        <f>IF(COUNTA(Table13[[#This Row],[Date]:[Location (if more than one)]])=8,"Yes","No")</f>
        <v>Yes</v>
      </c>
    </row>
    <row r="22" spans="1:9" x14ac:dyDescent="0.25">
      <c r="A22" s="42">
        <v>45324</v>
      </c>
      <c r="B22" s="43" t="s">
        <v>249</v>
      </c>
      <c r="C22" s="43" t="s">
        <v>259</v>
      </c>
      <c r="D22" s="43" t="s">
        <v>65</v>
      </c>
      <c r="E22" s="43" t="s">
        <v>35</v>
      </c>
      <c r="F22" s="44">
        <v>37839</v>
      </c>
      <c r="G22" s="43">
        <v>9068</v>
      </c>
      <c r="H22" s="43" t="s">
        <v>36</v>
      </c>
      <c r="I22" s="10" t="str">
        <f>IF(COUNTA(Table13[[#This Row],[Date]:[Location (if more than one)]])=8,"Yes","No")</f>
        <v>Yes</v>
      </c>
    </row>
    <row r="23" spans="1:9" x14ac:dyDescent="0.25">
      <c r="A23" s="42">
        <v>45325</v>
      </c>
      <c r="B23" s="43" t="s">
        <v>250</v>
      </c>
      <c r="C23" s="43" t="s">
        <v>260</v>
      </c>
      <c r="D23" s="43" t="s">
        <v>66</v>
      </c>
      <c r="E23" s="43" t="s">
        <v>38</v>
      </c>
      <c r="F23" s="44">
        <v>16615</v>
      </c>
      <c r="G23" s="43">
        <v>4854</v>
      </c>
      <c r="H23" s="43" t="s">
        <v>39</v>
      </c>
      <c r="I23" s="10" t="str">
        <f>IF(COUNTA(Table13[[#This Row],[Date]:[Location (if more than one)]])=8,"Yes","No")</f>
        <v>Yes</v>
      </c>
    </row>
    <row r="24" spans="1:9" x14ac:dyDescent="0.25">
      <c r="A24" s="42">
        <v>45326</v>
      </c>
      <c r="B24" s="43" t="s">
        <v>250</v>
      </c>
      <c r="C24" s="43" t="s">
        <v>260</v>
      </c>
      <c r="D24" s="43" t="s">
        <v>67</v>
      </c>
      <c r="E24" s="43" t="s">
        <v>38</v>
      </c>
      <c r="F24" s="44">
        <v>50338</v>
      </c>
      <c r="G24" s="43">
        <v>5027</v>
      </c>
      <c r="H24" s="43" t="s">
        <v>49</v>
      </c>
      <c r="I24" s="10" t="str">
        <f>IF(COUNTA(Table13[[#This Row],[Date]:[Location (if more than one)]])=8,"Yes","No")</f>
        <v>Yes</v>
      </c>
    </row>
    <row r="25" spans="1:9" x14ac:dyDescent="0.25">
      <c r="A25" s="42">
        <v>45327</v>
      </c>
      <c r="B25" s="43" t="s">
        <v>251</v>
      </c>
      <c r="C25" s="43" t="s">
        <v>261</v>
      </c>
      <c r="D25" s="43" t="s">
        <v>68</v>
      </c>
      <c r="E25" s="43" t="s">
        <v>41</v>
      </c>
      <c r="F25" s="44">
        <v>68148</v>
      </c>
      <c r="G25" s="43">
        <v>3879</v>
      </c>
      <c r="H25" s="43" t="s">
        <v>43</v>
      </c>
      <c r="I25" s="10" t="str">
        <f>IF(COUNTA(Table13[[#This Row],[Date]:[Location (if more than one)]])=8,"Yes","No")</f>
        <v>Yes</v>
      </c>
    </row>
    <row r="26" spans="1:9" x14ac:dyDescent="0.25">
      <c r="A26" s="42">
        <v>45328</v>
      </c>
      <c r="B26" s="43" t="s">
        <v>255</v>
      </c>
      <c r="C26" s="43" t="s">
        <v>265</v>
      </c>
      <c r="D26" s="43" t="s">
        <v>69</v>
      </c>
      <c r="E26" s="43" t="s">
        <v>54</v>
      </c>
      <c r="F26" s="44">
        <v>62351</v>
      </c>
      <c r="G26" s="43">
        <v>3721</v>
      </c>
      <c r="H26" s="43" t="s">
        <v>46</v>
      </c>
      <c r="I26" s="10" t="str">
        <f>IF(COUNTA(Table13[[#This Row],[Date]:[Location (if more than one)]])=8,"Yes","No")</f>
        <v>Yes</v>
      </c>
    </row>
    <row r="27" spans="1:9" x14ac:dyDescent="0.25">
      <c r="A27" s="42">
        <v>45329</v>
      </c>
      <c r="B27" s="43" t="s">
        <v>250</v>
      </c>
      <c r="C27" s="43" t="s">
        <v>260</v>
      </c>
      <c r="D27" s="43" t="s">
        <v>70</v>
      </c>
      <c r="E27" s="43" t="s">
        <v>38</v>
      </c>
      <c r="F27" s="44">
        <v>1774</v>
      </c>
      <c r="G27" s="43">
        <v>2415</v>
      </c>
      <c r="H27" s="43" t="s">
        <v>43</v>
      </c>
      <c r="I27" s="10" t="str">
        <f>IF(COUNTA(Table13[[#This Row],[Date]:[Location (if more than one)]])=8,"Yes","No")</f>
        <v>Yes</v>
      </c>
    </row>
    <row r="28" spans="1:9" x14ac:dyDescent="0.25">
      <c r="A28" s="42">
        <v>45330</v>
      </c>
      <c r="B28" s="43" t="s">
        <v>256</v>
      </c>
      <c r="C28" s="43" t="s">
        <v>266</v>
      </c>
      <c r="D28" s="43" t="s">
        <v>71</v>
      </c>
      <c r="E28" s="43" t="s">
        <v>59</v>
      </c>
      <c r="F28" s="44">
        <v>3489</v>
      </c>
      <c r="G28" s="43">
        <v>7449</v>
      </c>
      <c r="H28" s="43" t="s">
        <v>39</v>
      </c>
      <c r="I28" s="10" t="str">
        <f>IF(COUNTA(Table13[[#This Row],[Date]:[Location (if more than one)]])=8,"Yes","No")</f>
        <v>Yes</v>
      </c>
    </row>
    <row r="29" spans="1:9" x14ac:dyDescent="0.25">
      <c r="A29" s="42">
        <v>45331</v>
      </c>
      <c r="B29" s="43" t="s">
        <v>254</v>
      </c>
      <c r="C29" s="43" t="s">
        <v>264</v>
      </c>
      <c r="D29" s="43" t="s">
        <v>72</v>
      </c>
      <c r="E29" s="43" t="s">
        <v>52</v>
      </c>
      <c r="F29" s="44">
        <v>77958</v>
      </c>
      <c r="G29" s="43">
        <v>5910</v>
      </c>
      <c r="H29" s="43" t="s">
        <v>39</v>
      </c>
      <c r="I29" s="10" t="str">
        <f>IF(COUNTA(Table13[[#This Row],[Date]:[Location (if more than one)]])=8,"Yes","No")</f>
        <v>Yes</v>
      </c>
    </row>
    <row r="30" spans="1:9" x14ac:dyDescent="0.25">
      <c r="A30" s="42">
        <v>45332</v>
      </c>
      <c r="B30" s="43" t="s">
        <v>253</v>
      </c>
      <c r="C30" s="43" t="s">
        <v>263</v>
      </c>
      <c r="D30" s="43" t="s">
        <v>73</v>
      </c>
      <c r="E30" s="43" t="s">
        <v>48</v>
      </c>
      <c r="F30" s="44">
        <v>91763</v>
      </c>
      <c r="G30" s="43">
        <v>9759</v>
      </c>
      <c r="H30" s="43" t="s">
        <v>49</v>
      </c>
      <c r="I30" s="10" t="str">
        <f>IF(COUNTA(Table13[[#This Row],[Date]:[Location (if more than one)]])=8,"Yes","No")</f>
        <v>Yes</v>
      </c>
    </row>
    <row r="31" spans="1:9" x14ac:dyDescent="0.25">
      <c r="A31" s="42">
        <v>45333</v>
      </c>
      <c r="B31" s="43" t="s">
        <v>258</v>
      </c>
      <c r="C31" s="43" t="s">
        <v>268</v>
      </c>
      <c r="D31" s="43" t="s">
        <v>74</v>
      </c>
      <c r="E31" s="43" t="s">
        <v>75</v>
      </c>
      <c r="F31" s="44">
        <v>18056</v>
      </c>
      <c r="G31" s="43">
        <v>9233</v>
      </c>
      <c r="H31" s="43" t="s">
        <v>43</v>
      </c>
      <c r="I31" s="10" t="str">
        <f>IF(COUNTA(Table13[[#This Row],[Date]:[Location (if more than one)]])=8,"Yes","No")</f>
        <v>Yes</v>
      </c>
    </row>
    <row r="32" spans="1:9" x14ac:dyDescent="0.25">
      <c r="A32" s="42">
        <v>45334</v>
      </c>
      <c r="B32" s="43" t="s">
        <v>252</v>
      </c>
      <c r="C32" s="43" t="s">
        <v>262</v>
      </c>
      <c r="D32" s="43" t="s">
        <v>76</v>
      </c>
      <c r="E32" s="43" t="s">
        <v>45</v>
      </c>
      <c r="F32" s="44">
        <v>53273</v>
      </c>
      <c r="G32" s="43">
        <v>3108</v>
      </c>
      <c r="H32" s="43" t="s">
        <v>46</v>
      </c>
      <c r="I32" s="10" t="str">
        <f>IF(COUNTA(Table13[[#This Row],[Date]:[Location (if more than one)]])=8,"Yes","No")</f>
        <v>Yes</v>
      </c>
    </row>
    <row r="33" spans="1:9" x14ac:dyDescent="0.25">
      <c r="A33" s="42">
        <v>45335</v>
      </c>
      <c r="B33" s="43" t="s">
        <v>254</v>
      </c>
      <c r="C33" s="43" t="s">
        <v>264</v>
      </c>
      <c r="D33" s="43" t="s">
        <v>77</v>
      </c>
      <c r="E33" s="43" t="s">
        <v>52</v>
      </c>
      <c r="F33" s="44">
        <v>16968</v>
      </c>
      <c r="G33" s="43">
        <v>3742</v>
      </c>
      <c r="H33" s="43" t="s">
        <v>43</v>
      </c>
      <c r="I33" s="10" t="str">
        <f>IF(COUNTA(Table13[[#This Row],[Date]:[Location (if more than one)]])=8,"Yes","No")</f>
        <v>Yes</v>
      </c>
    </row>
    <row r="34" spans="1:9" x14ac:dyDescent="0.25">
      <c r="A34" s="42">
        <v>45336</v>
      </c>
      <c r="B34" s="43" t="s">
        <v>251</v>
      </c>
      <c r="C34" s="43" t="s">
        <v>261</v>
      </c>
      <c r="D34" s="43" t="s">
        <v>78</v>
      </c>
      <c r="E34" s="43" t="s">
        <v>41</v>
      </c>
      <c r="F34" s="44">
        <v>55058</v>
      </c>
      <c r="G34" s="43">
        <v>3457</v>
      </c>
      <c r="H34" s="43" t="s">
        <v>49</v>
      </c>
      <c r="I34" s="10" t="str">
        <f>IF(COUNTA(Table13[[#This Row],[Date]:[Location (if more than one)]])=8,"Yes","No")</f>
        <v>Yes</v>
      </c>
    </row>
    <row r="35" spans="1:9" x14ac:dyDescent="0.25">
      <c r="A35" s="42">
        <v>45337</v>
      </c>
      <c r="B35" s="43" t="s">
        <v>249</v>
      </c>
      <c r="C35" s="43" t="s">
        <v>259</v>
      </c>
      <c r="D35" s="43" t="s">
        <v>79</v>
      </c>
      <c r="E35" s="43" t="s">
        <v>35</v>
      </c>
      <c r="F35" s="44">
        <v>13569</v>
      </c>
      <c r="G35" s="43">
        <v>8589</v>
      </c>
      <c r="H35" s="43" t="s">
        <v>46</v>
      </c>
      <c r="I35" s="10" t="str">
        <f>IF(COUNTA(Table13[[#This Row],[Date]:[Location (if more than one)]])=8,"Yes","No")</f>
        <v>Yes</v>
      </c>
    </row>
    <row r="36" spans="1:9" x14ac:dyDescent="0.25">
      <c r="A36" s="42">
        <v>45338</v>
      </c>
      <c r="B36" s="43" t="s">
        <v>254</v>
      </c>
      <c r="C36" s="43" t="s">
        <v>264</v>
      </c>
      <c r="D36" s="43" t="s">
        <v>80</v>
      </c>
      <c r="E36" s="43" t="s">
        <v>52</v>
      </c>
      <c r="F36" s="44">
        <v>53889</v>
      </c>
      <c r="G36" s="43">
        <v>6098</v>
      </c>
      <c r="H36" s="43" t="s">
        <v>46</v>
      </c>
      <c r="I36" s="10" t="str">
        <f>IF(COUNTA(Table13[[#This Row],[Date]:[Location (if more than one)]])=8,"Yes","No")</f>
        <v>Yes</v>
      </c>
    </row>
    <row r="37" spans="1:9" x14ac:dyDescent="0.25">
      <c r="A37" s="42">
        <v>45352</v>
      </c>
      <c r="B37" s="43" t="s">
        <v>258</v>
      </c>
      <c r="C37" s="43" t="s">
        <v>268</v>
      </c>
      <c r="D37" s="43" t="s">
        <v>81</v>
      </c>
      <c r="E37" s="43" t="s">
        <v>75</v>
      </c>
      <c r="F37" s="44">
        <v>93391</v>
      </c>
      <c r="G37" s="43">
        <v>2065</v>
      </c>
      <c r="H37" s="43" t="s">
        <v>49</v>
      </c>
      <c r="I37" s="10" t="str">
        <f>IF(COUNTA(Table13[[#This Row],[Date]:[Location (if more than one)]])=8,"Yes","No")</f>
        <v>Yes</v>
      </c>
    </row>
    <row r="38" spans="1:9" x14ac:dyDescent="0.25">
      <c r="A38" s="42">
        <v>45353</v>
      </c>
      <c r="B38" s="43" t="s">
        <v>250</v>
      </c>
      <c r="C38" s="43" t="s">
        <v>260</v>
      </c>
      <c r="D38" s="43" t="s">
        <v>82</v>
      </c>
      <c r="E38" s="43" t="s">
        <v>38</v>
      </c>
      <c r="F38" s="44">
        <v>59668</v>
      </c>
      <c r="G38" s="43">
        <v>8824</v>
      </c>
      <c r="H38" s="43" t="s">
        <v>36</v>
      </c>
      <c r="I38" s="10" t="str">
        <f>IF(COUNTA(Table13[[#This Row],[Date]:[Location (if more than one)]])=8,"Yes","No")</f>
        <v>Yes</v>
      </c>
    </row>
    <row r="39" spans="1:9" x14ac:dyDescent="0.25">
      <c r="A39" s="42">
        <v>45354</v>
      </c>
      <c r="B39" s="43" t="s">
        <v>255</v>
      </c>
      <c r="C39" s="43" t="s">
        <v>265</v>
      </c>
      <c r="D39" s="43" t="s">
        <v>83</v>
      </c>
      <c r="E39" s="43" t="s">
        <v>54</v>
      </c>
      <c r="F39" s="44">
        <v>29773</v>
      </c>
      <c r="G39" s="43">
        <v>6165</v>
      </c>
      <c r="H39" s="43" t="s">
        <v>39</v>
      </c>
      <c r="I39" s="10" t="str">
        <f>IF(COUNTA(Table13[[#This Row],[Date]:[Location (if more than one)]])=8,"Yes","No")</f>
        <v>Yes</v>
      </c>
    </row>
    <row r="40" spans="1:9" x14ac:dyDescent="0.25">
      <c r="A40" s="42">
        <v>45355</v>
      </c>
      <c r="B40" s="43" t="s">
        <v>254</v>
      </c>
      <c r="C40" s="43" t="s">
        <v>264</v>
      </c>
      <c r="D40" s="43" t="s">
        <v>84</v>
      </c>
      <c r="E40" s="43" t="s">
        <v>52</v>
      </c>
      <c r="F40" s="44">
        <v>93441</v>
      </c>
      <c r="G40" s="43">
        <v>4965</v>
      </c>
      <c r="H40" s="43" t="s">
        <v>46</v>
      </c>
      <c r="I40" s="10" t="str">
        <f>IF(COUNTA(Table13[[#This Row],[Date]:[Location (if more than one)]])=8,"Yes","No")</f>
        <v>Yes</v>
      </c>
    </row>
    <row r="41" spans="1:9" x14ac:dyDescent="0.25">
      <c r="A41" s="42">
        <v>45356</v>
      </c>
      <c r="B41" s="43" t="s">
        <v>256</v>
      </c>
      <c r="C41" s="43" t="s">
        <v>266</v>
      </c>
      <c r="D41" s="43" t="s">
        <v>85</v>
      </c>
      <c r="E41" s="43" t="s">
        <v>59</v>
      </c>
      <c r="F41" s="44">
        <v>50633</v>
      </c>
      <c r="G41" s="43">
        <v>3749</v>
      </c>
      <c r="H41" s="43" t="s">
        <v>39</v>
      </c>
      <c r="I41" s="10" t="str">
        <f>IF(COUNTA(Table13[[#This Row],[Date]:[Location (if more than one)]])=8,"Yes","No")</f>
        <v>Yes</v>
      </c>
    </row>
    <row r="42" spans="1:9" x14ac:dyDescent="0.25">
      <c r="A42" s="42">
        <v>45357</v>
      </c>
      <c r="B42" s="43" t="s">
        <v>253</v>
      </c>
      <c r="C42" s="43" t="s">
        <v>263</v>
      </c>
      <c r="D42" s="43" t="s">
        <v>86</v>
      </c>
      <c r="E42" s="43" t="s">
        <v>48</v>
      </c>
      <c r="F42" s="44">
        <v>49743</v>
      </c>
      <c r="G42" s="43">
        <v>6590</v>
      </c>
      <c r="H42" s="43" t="s">
        <v>43</v>
      </c>
      <c r="I42" s="10" t="str">
        <f>IF(COUNTA(Table13[[#This Row],[Date]:[Location (if more than one)]])=8,"Yes","No")</f>
        <v>Yes</v>
      </c>
    </row>
    <row r="43" spans="1:9" x14ac:dyDescent="0.25">
      <c r="A43" s="42">
        <v>45358</v>
      </c>
      <c r="B43" s="43" t="s">
        <v>253</v>
      </c>
      <c r="C43" s="43" t="s">
        <v>263</v>
      </c>
      <c r="D43" s="43" t="s">
        <v>87</v>
      </c>
      <c r="E43" s="43" t="s">
        <v>48</v>
      </c>
      <c r="F43" s="44">
        <v>28911</v>
      </c>
      <c r="G43" s="43">
        <v>6333</v>
      </c>
      <c r="H43" s="43" t="s">
        <v>46</v>
      </c>
      <c r="I43" s="10" t="str">
        <f>IF(COUNTA(Table13[[#This Row],[Date]:[Location (if more than one)]])=8,"Yes","No")</f>
        <v>Yes</v>
      </c>
    </row>
    <row r="44" spans="1:9" x14ac:dyDescent="0.25">
      <c r="A44" s="42">
        <v>45359</v>
      </c>
      <c r="B44" s="43" t="s">
        <v>252</v>
      </c>
      <c r="C44" s="43" t="s">
        <v>262</v>
      </c>
      <c r="D44" s="43" t="s">
        <v>88</v>
      </c>
      <c r="E44" s="43" t="s">
        <v>45</v>
      </c>
      <c r="F44" s="44">
        <v>77738</v>
      </c>
      <c r="G44" s="43">
        <v>7516</v>
      </c>
      <c r="H44" s="43" t="s">
        <v>43</v>
      </c>
      <c r="I44" s="10" t="str">
        <f>IF(COUNTA(Table13[[#This Row],[Date]:[Location (if more than one)]])=8,"Yes","No")</f>
        <v>Yes</v>
      </c>
    </row>
    <row r="45" spans="1:9" x14ac:dyDescent="0.25">
      <c r="A45" s="42">
        <v>45360</v>
      </c>
      <c r="B45" s="43" t="s">
        <v>257</v>
      </c>
      <c r="C45" s="43" t="s">
        <v>267</v>
      </c>
      <c r="D45" s="43" t="s">
        <v>89</v>
      </c>
      <c r="E45" s="43" t="s">
        <v>64</v>
      </c>
      <c r="F45" s="44">
        <v>75421</v>
      </c>
      <c r="G45" s="43">
        <v>6736</v>
      </c>
      <c r="H45" s="43" t="s">
        <v>39</v>
      </c>
      <c r="I45" s="10" t="str">
        <f>IF(COUNTA(Table13[[#This Row],[Date]:[Location (if more than one)]])=8,"Yes","No")</f>
        <v>Yes</v>
      </c>
    </row>
    <row r="46" spans="1:9" x14ac:dyDescent="0.25">
      <c r="A46" s="42">
        <v>45361</v>
      </c>
      <c r="B46" s="43" t="s">
        <v>249</v>
      </c>
      <c r="C46" s="43" t="s">
        <v>259</v>
      </c>
      <c r="D46" s="43" t="s">
        <v>90</v>
      </c>
      <c r="E46" s="43" t="s">
        <v>35</v>
      </c>
      <c r="F46" s="44">
        <v>3900</v>
      </c>
      <c r="G46" s="43">
        <v>4680</v>
      </c>
      <c r="H46" s="43" t="s">
        <v>49</v>
      </c>
      <c r="I46" s="10" t="str">
        <f>IF(COUNTA(Table13[[#This Row],[Date]:[Location (if more than one)]])=8,"Yes","No")</f>
        <v>Yes</v>
      </c>
    </row>
    <row r="47" spans="1:9" x14ac:dyDescent="0.25">
      <c r="A47" s="42">
        <v>45362</v>
      </c>
      <c r="B47" s="43" t="s">
        <v>252</v>
      </c>
      <c r="C47" s="43" t="s">
        <v>262</v>
      </c>
      <c r="D47" s="43" t="s">
        <v>91</v>
      </c>
      <c r="E47" s="43" t="s">
        <v>45</v>
      </c>
      <c r="F47" s="44">
        <v>96452</v>
      </c>
      <c r="G47" s="43">
        <v>1593</v>
      </c>
      <c r="H47" s="43" t="s">
        <v>39</v>
      </c>
      <c r="I47" s="10" t="str">
        <f>IF(COUNTA(Table13[[#This Row],[Date]:[Location (if more than one)]])=8,"Yes","No")</f>
        <v>Yes</v>
      </c>
    </row>
    <row r="48" spans="1:9" x14ac:dyDescent="0.25">
      <c r="A48" s="42">
        <v>45363</v>
      </c>
      <c r="B48" s="43" t="s">
        <v>251</v>
      </c>
      <c r="C48" s="43" t="s">
        <v>261</v>
      </c>
      <c r="D48" s="43" t="s">
        <v>92</v>
      </c>
      <c r="E48" s="43" t="s">
        <v>41</v>
      </c>
      <c r="F48" s="44">
        <v>33241</v>
      </c>
      <c r="G48" s="43">
        <v>4470</v>
      </c>
      <c r="H48" s="43" t="s">
        <v>39</v>
      </c>
      <c r="I48" s="10" t="str">
        <f>IF(COUNTA(Table13[[#This Row],[Date]:[Location (if more than one)]])=8,"Yes","No")</f>
        <v>Yes</v>
      </c>
    </row>
    <row r="49" spans="1:9" x14ac:dyDescent="0.25">
      <c r="A49" s="42">
        <v>45364</v>
      </c>
      <c r="B49" s="43" t="s">
        <v>252</v>
      </c>
      <c r="C49" s="43" t="s">
        <v>262</v>
      </c>
      <c r="D49" s="43" t="s">
        <v>93</v>
      </c>
      <c r="E49" s="43" t="s">
        <v>45</v>
      </c>
      <c r="F49" s="44">
        <v>29</v>
      </c>
      <c r="G49" s="43">
        <v>8529</v>
      </c>
      <c r="H49" s="43" t="s">
        <v>49</v>
      </c>
      <c r="I49" s="10" t="str">
        <f>IF(COUNTA(Table13[[#This Row],[Date]:[Location (if more than one)]])=8,"Yes","No")</f>
        <v>Yes</v>
      </c>
    </row>
    <row r="50" spans="1:9" x14ac:dyDescent="0.25">
      <c r="A50" s="42">
        <v>45365</v>
      </c>
      <c r="B50" s="43" t="s">
        <v>252</v>
      </c>
      <c r="C50" s="43" t="s">
        <v>262</v>
      </c>
      <c r="D50" s="43" t="s">
        <v>94</v>
      </c>
      <c r="E50" s="43" t="s">
        <v>45</v>
      </c>
      <c r="F50" s="44">
        <v>34047</v>
      </c>
      <c r="G50" s="43">
        <v>2507</v>
      </c>
      <c r="H50" s="43" t="s">
        <v>39</v>
      </c>
      <c r="I50" s="10" t="str">
        <f>IF(COUNTA(Table13[[#This Row],[Date]:[Location (if more than one)]])=8,"Yes","No")</f>
        <v>Yes</v>
      </c>
    </row>
    <row r="51" spans="1:9" x14ac:dyDescent="0.25">
      <c r="A51" s="42">
        <v>45366</v>
      </c>
      <c r="B51" s="43" t="s">
        <v>253</v>
      </c>
      <c r="C51" s="43" t="s">
        <v>263</v>
      </c>
      <c r="D51" s="43" t="s">
        <v>95</v>
      </c>
      <c r="E51" s="43" t="s">
        <v>48</v>
      </c>
      <c r="F51" s="44">
        <v>61586</v>
      </c>
      <c r="G51" s="43">
        <v>1235</v>
      </c>
      <c r="H51" s="43" t="s">
        <v>39</v>
      </c>
      <c r="I51" s="10" t="str">
        <f>IF(COUNTA(Table13[[#This Row],[Date]:[Location (if more than one)]])=8,"Yes","No")</f>
        <v>Yes</v>
      </c>
    </row>
    <row r="52" spans="1:9" x14ac:dyDescent="0.25">
      <c r="A52" s="42">
        <v>45367</v>
      </c>
      <c r="B52" s="43" t="s">
        <v>253</v>
      </c>
      <c r="C52" s="43" t="s">
        <v>263</v>
      </c>
      <c r="D52" s="43" t="s">
        <v>96</v>
      </c>
      <c r="E52" s="43" t="s">
        <v>48</v>
      </c>
      <c r="F52" s="44">
        <v>29997</v>
      </c>
      <c r="G52" s="43">
        <v>2087</v>
      </c>
      <c r="H52" s="43" t="s">
        <v>39</v>
      </c>
      <c r="I52" s="10" t="str">
        <f>IF(COUNTA(Table13[[#This Row],[Date]:[Location (if more than one)]])=8,"Yes","No")</f>
        <v>Yes</v>
      </c>
    </row>
    <row r="53" spans="1:9" x14ac:dyDescent="0.25">
      <c r="A53" s="42">
        <v>45368</v>
      </c>
      <c r="B53" s="43" t="s">
        <v>255</v>
      </c>
      <c r="C53" s="43" t="s">
        <v>265</v>
      </c>
      <c r="D53" s="43" t="s">
        <v>97</v>
      </c>
      <c r="E53" s="43" t="s">
        <v>54</v>
      </c>
      <c r="F53" s="44">
        <v>25557</v>
      </c>
      <c r="G53" s="43">
        <v>8553</v>
      </c>
      <c r="H53" s="43" t="s">
        <v>49</v>
      </c>
      <c r="I53" s="10" t="str">
        <f>IF(COUNTA(Table13[[#This Row],[Date]:[Location (if more than one)]])=8,"Yes","No")</f>
        <v>Yes</v>
      </c>
    </row>
    <row r="54" spans="1:9" x14ac:dyDescent="0.25">
      <c r="A54" s="42">
        <v>45383</v>
      </c>
      <c r="B54" s="43" t="s">
        <v>256</v>
      </c>
      <c r="C54" s="43" t="s">
        <v>266</v>
      </c>
      <c r="D54" s="43" t="s">
        <v>98</v>
      </c>
      <c r="E54" s="43" t="s">
        <v>59</v>
      </c>
      <c r="F54" s="44">
        <v>49330</v>
      </c>
      <c r="G54" s="43">
        <v>9963</v>
      </c>
      <c r="H54" s="43" t="s">
        <v>39</v>
      </c>
      <c r="I54" s="10" t="str">
        <f>IF(COUNTA(Table13[[#This Row],[Date]:[Location (if more than one)]])=8,"Yes","No")</f>
        <v>Yes</v>
      </c>
    </row>
    <row r="55" spans="1:9" x14ac:dyDescent="0.25">
      <c r="A55" s="42">
        <v>45384</v>
      </c>
      <c r="B55" s="43" t="s">
        <v>256</v>
      </c>
      <c r="C55" s="43" t="s">
        <v>266</v>
      </c>
      <c r="D55" s="43" t="s">
        <v>99</v>
      </c>
      <c r="E55" s="43" t="s">
        <v>59</v>
      </c>
      <c r="F55" s="44">
        <v>59280</v>
      </c>
      <c r="G55" s="43">
        <v>6464</v>
      </c>
      <c r="H55" s="43" t="s">
        <v>49</v>
      </c>
      <c r="I55" s="10" t="str">
        <f>IF(COUNTA(Table13[[#This Row],[Date]:[Location (if more than one)]])=8,"Yes","No")</f>
        <v>Yes</v>
      </c>
    </row>
    <row r="56" spans="1:9" x14ac:dyDescent="0.25">
      <c r="A56" s="42">
        <v>45385</v>
      </c>
      <c r="B56" s="43" t="s">
        <v>252</v>
      </c>
      <c r="C56" s="43" t="s">
        <v>262</v>
      </c>
      <c r="D56" s="43" t="s">
        <v>100</v>
      </c>
      <c r="E56" s="43" t="s">
        <v>45</v>
      </c>
      <c r="F56" s="44">
        <v>96024</v>
      </c>
      <c r="G56" s="43">
        <v>4723</v>
      </c>
      <c r="H56" s="43" t="s">
        <v>43</v>
      </c>
      <c r="I56" s="10" t="str">
        <f>IF(COUNTA(Table13[[#This Row],[Date]:[Location (if more than one)]])=8,"Yes","No")</f>
        <v>Yes</v>
      </c>
    </row>
    <row r="57" spans="1:9" x14ac:dyDescent="0.25">
      <c r="A57" s="42">
        <v>45386</v>
      </c>
      <c r="B57" s="43" t="s">
        <v>252</v>
      </c>
      <c r="C57" s="43" t="s">
        <v>262</v>
      </c>
      <c r="D57" s="43" t="s">
        <v>101</v>
      </c>
      <c r="E57" s="43" t="s">
        <v>45</v>
      </c>
      <c r="F57" s="44">
        <v>76469</v>
      </c>
      <c r="G57" s="43">
        <v>9297</v>
      </c>
      <c r="H57" s="43" t="s">
        <v>46</v>
      </c>
      <c r="I57" s="10" t="str">
        <f>IF(COUNTA(Table13[[#This Row],[Date]:[Location (if more than one)]])=8,"Yes","No")</f>
        <v>Yes</v>
      </c>
    </row>
    <row r="58" spans="1:9" x14ac:dyDescent="0.25">
      <c r="A58" s="42">
        <v>45387</v>
      </c>
      <c r="B58" s="43" t="s">
        <v>256</v>
      </c>
      <c r="C58" s="43" t="s">
        <v>266</v>
      </c>
      <c r="D58" s="43" t="s">
        <v>102</v>
      </c>
      <c r="E58" s="43" t="s">
        <v>59</v>
      </c>
      <c r="F58" s="44">
        <v>1867</v>
      </c>
      <c r="G58" s="43">
        <v>3879</v>
      </c>
      <c r="H58" s="43" t="s">
        <v>49</v>
      </c>
      <c r="I58" s="10" t="str">
        <f>IF(COUNTA(Table13[[#This Row],[Date]:[Location (if more than one)]])=8,"Yes","No")</f>
        <v>Yes</v>
      </c>
    </row>
    <row r="59" spans="1:9" x14ac:dyDescent="0.25">
      <c r="A59" s="42">
        <v>45388</v>
      </c>
      <c r="B59" s="43" t="s">
        <v>252</v>
      </c>
      <c r="C59" s="43" t="s">
        <v>262</v>
      </c>
      <c r="D59" s="43" t="s">
        <v>103</v>
      </c>
      <c r="E59" s="43" t="s">
        <v>45</v>
      </c>
      <c r="F59" s="44">
        <v>20357</v>
      </c>
      <c r="G59" s="43">
        <v>7502</v>
      </c>
      <c r="H59" s="43" t="s">
        <v>36</v>
      </c>
      <c r="I59" s="10" t="str">
        <f>IF(COUNTA(Table13[[#This Row],[Date]:[Location (if more than one)]])=8,"Yes","No")</f>
        <v>Yes</v>
      </c>
    </row>
    <row r="60" spans="1:9" x14ac:dyDescent="0.25">
      <c r="A60" s="42">
        <v>45389</v>
      </c>
      <c r="B60" s="43" t="s">
        <v>256</v>
      </c>
      <c r="C60" s="43" t="s">
        <v>266</v>
      </c>
      <c r="D60" s="43" t="s">
        <v>104</v>
      </c>
      <c r="E60" s="43" t="s">
        <v>59</v>
      </c>
      <c r="F60" s="44">
        <v>31953</v>
      </c>
      <c r="G60" s="43">
        <v>8326</v>
      </c>
      <c r="H60" s="43" t="s">
        <v>46</v>
      </c>
      <c r="I60" s="10" t="str">
        <f>IF(COUNTA(Table13[[#This Row],[Date]:[Location (if more than one)]])=8,"Yes","No")</f>
        <v>Yes</v>
      </c>
    </row>
    <row r="61" spans="1:9" x14ac:dyDescent="0.25">
      <c r="A61" s="42">
        <v>45390</v>
      </c>
      <c r="B61" s="43" t="s">
        <v>253</v>
      </c>
      <c r="C61" s="43" t="s">
        <v>263</v>
      </c>
      <c r="D61" s="43" t="s">
        <v>105</v>
      </c>
      <c r="E61" s="43" t="s">
        <v>48</v>
      </c>
      <c r="F61" s="44">
        <v>81986</v>
      </c>
      <c r="G61" s="43">
        <v>5362</v>
      </c>
      <c r="H61" s="43" t="s">
        <v>43</v>
      </c>
      <c r="I61" s="10" t="str">
        <f>IF(COUNTA(Table13[[#This Row],[Date]:[Location (if more than one)]])=8,"Yes","No")</f>
        <v>Yes</v>
      </c>
    </row>
    <row r="62" spans="1:9" x14ac:dyDescent="0.25">
      <c r="A62" s="42">
        <v>45391</v>
      </c>
      <c r="B62" s="43" t="s">
        <v>250</v>
      </c>
      <c r="C62" s="43" t="s">
        <v>260</v>
      </c>
      <c r="D62" s="43" t="s">
        <v>106</v>
      </c>
      <c r="E62" s="43" t="s">
        <v>38</v>
      </c>
      <c r="F62" s="44">
        <v>12155</v>
      </c>
      <c r="G62" s="43">
        <v>3088</v>
      </c>
      <c r="H62" s="43" t="s">
        <v>43</v>
      </c>
      <c r="I62" s="10" t="str">
        <f>IF(COUNTA(Table13[[#This Row],[Date]:[Location (if more than one)]])=8,"Yes","No")</f>
        <v>Yes</v>
      </c>
    </row>
    <row r="63" spans="1:9" x14ac:dyDescent="0.25">
      <c r="A63" s="42">
        <v>45392</v>
      </c>
      <c r="B63" s="43" t="s">
        <v>257</v>
      </c>
      <c r="C63" s="43" t="s">
        <v>267</v>
      </c>
      <c r="D63" s="43" t="s">
        <v>107</v>
      </c>
      <c r="E63" s="43" t="s">
        <v>64</v>
      </c>
      <c r="F63" s="44">
        <v>99206</v>
      </c>
      <c r="G63" s="43">
        <v>3387</v>
      </c>
      <c r="H63" s="43" t="s">
        <v>46</v>
      </c>
      <c r="I63" s="10" t="str">
        <f>IF(COUNTA(Table13[[#This Row],[Date]:[Location (if more than one)]])=8,"Yes","No")</f>
        <v>Yes</v>
      </c>
    </row>
    <row r="64" spans="1:9" x14ac:dyDescent="0.25">
      <c r="A64" s="42">
        <v>45393</v>
      </c>
      <c r="B64" s="43" t="s">
        <v>253</v>
      </c>
      <c r="C64" s="43" t="s">
        <v>263</v>
      </c>
      <c r="D64" s="43" t="s">
        <v>108</v>
      </c>
      <c r="E64" s="43" t="s">
        <v>48</v>
      </c>
      <c r="F64" s="44">
        <v>15869</v>
      </c>
      <c r="G64" s="43">
        <v>4888</v>
      </c>
      <c r="H64" s="43" t="s">
        <v>49</v>
      </c>
      <c r="I64" s="10" t="str">
        <f>IF(COUNTA(Table13[[#This Row],[Date]:[Location (if more than one)]])=8,"Yes","No")</f>
        <v>Yes</v>
      </c>
    </row>
    <row r="65" spans="1:9" x14ac:dyDescent="0.25">
      <c r="A65" s="42">
        <v>45394</v>
      </c>
      <c r="B65" s="43" t="s">
        <v>249</v>
      </c>
      <c r="C65" s="43" t="s">
        <v>259</v>
      </c>
      <c r="D65" s="43" t="s">
        <v>109</v>
      </c>
      <c r="E65" s="43" t="s">
        <v>35</v>
      </c>
      <c r="F65" s="44">
        <v>38630</v>
      </c>
      <c r="G65" s="43">
        <v>2324</v>
      </c>
      <c r="H65" s="43" t="s">
        <v>49</v>
      </c>
      <c r="I65" s="10" t="str">
        <f>IF(COUNTA(Table13[[#This Row],[Date]:[Location (if more than one)]])=8,"Yes","No")</f>
        <v>Yes</v>
      </c>
    </row>
    <row r="66" spans="1:9" x14ac:dyDescent="0.25">
      <c r="A66" s="42">
        <v>45395</v>
      </c>
      <c r="B66" s="43" t="s">
        <v>251</v>
      </c>
      <c r="C66" s="43" t="s">
        <v>261</v>
      </c>
      <c r="D66" s="43" t="s">
        <v>110</v>
      </c>
      <c r="E66" s="43" t="s">
        <v>41</v>
      </c>
      <c r="F66" s="44">
        <v>25566</v>
      </c>
      <c r="G66" s="43">
        <v>2954</v>
      </c>
      <c r="H66" s="43" t="s">
        <v>39</v>
      </c>
      <c r="I66" s="10" t="str">
        <f>IF(COUNTA(Table13[[#This Row],[Date]:[Location (if more than one)]])=8,"Yes","No")</f>
        <v>Yes</v>
      </c>
    </row>
    <row r="67" spans="1:9" x14ac:dyDescent="0.25">
      <c r="A67" s="42">
        <v>45396</v>
      </c>
      <c r="B67" s="43" t="s">
        <v>253</v>
      </c>
      <c r="C67" s="43" t="s">
        <v>263</v>
      </c>
      <c r="D67" s="43" t="s">
        <v>111</v>
      </c>
      <c r="E67" s="43" t="s">
        <v>48</v>
      </c>
      <c r="F67" s="44">
        <v>3490</v>
      </c>
      <c r="G67" s="43">
        <v>8135</v>
      </c>
      <c r="H67" s="43" t="s">
        <v>43</v>
      </c>
      <c r="I67" s="10" t="str">
        <f>IF(COUNTA(Table13[[#This Row],[Date]:[Location (if more than one)]])=8,"Yes","No")</f>
        <v>Yes</v>
      </c>
    </row>
    <row r="68" spans="1:9" x14ac:dyDescent="0.25">
      <c r="A68" s="42">
        <v>45397</v>
      </c>
      <c r="B68" s="43" t="s">
        <v>252</v>
      </c>
      <c r="C68" s="43" t="s">
        <v>262</v>
      </c>
      <c r="D68" s="43" t="s">
        <v>112</v>
      </c>
      <c r="E68" s="43" t="s">
        <v>45</v>
      </c>
      <c r="F68" s="44">
        <v>74172</v>
      </c>
      <c r="G68" s="43">
        <v>6920</v>
      </c>
      <c r="H68" s="43" t="s">
        <v>39</v>
      </c>
      <c r="I68" s="10" t="str">
        <f>IF(COUNTA(Table13[[#This Row],[Date]:[Location (if more than one)]])=8,"Yes","No")</f>
        <v>Yes</v>
      </c>
    </row>
    <row r="69" spans="1:9" x14ac:dyDescent="0.25">
      <c r="A69" s="42">
        <v>45398</v>
      </c>
      <c r="B69" s="43" t="s">
        <v>251</v>
      </c>
      <c r="C69" s="43" t="s">
        <v>261</v>
      </c>
      <c r="D69" s="43" t="s">
        <v>113</v>
      </c>
      <c r="E69" s="43" t="s">
        <v>41</v>
      </c>
      <c r="F69" s="44">
        <v>96456</v>
      </c>
      <c r="G69" s="43">
        <v>9510</v>
      </c>
      <c r="H69" s="43" t="s">
        <v>36</v>
      </c>
      <c r="I69" s="10" t="str">
        <f>IF(COUNTA(Table13[[#This Row],[Date]:[Location (if more than one)]])=8,"Yes","No")</f>
        <v>Yes</v>
      </c>
    </row>
    <row r="70" spans="1:9" x14ac:dyDescent="0.25">
      <c r="A70" s="42">
        <v>45399</v>
      </c>
      <c r="B70" s="43" t="s">
        <v>257</v>
      </c>
      <c r="C70" s="43" t="s">
        <v>267</v>
      </c>
      <c r="D70" s="43" t="s">
        <v>114</v>
      </c>
      <c r="E70" s="43" t="s">
        <v>64</v>
      </c>
      <c r="F70" s="44">
        <v>82980</v>
      </c>
      <c r="G70" s="43">
        <v>9743</v>
      </c>
      <c r="H70" s="43" t="s">
        <v>36</v>
      </c>
      <c r="I70" s="10" t="str">
        <f>IF(COUNTA(Table13[[#This Row],[Date]:[Location (if more than one)]])=8,"Yes","No")</f>
        <v>Yes</v>
      </c>
    </row>
    <row r="71" spans="1:9" x14ac:dyDescent="0.25">
      <c r="A71" s="42">
        <v>45413</v>
      </c>
      <c r="B71" s="43" t="s">
        <v>256</v>
      </c>
      <c r="C71" s="43" t="s">
        <v>266</v>
      </c>
      <c r="D71" s="43" t="s">
        <v>115</v>
      </c>
      <c r="E71" s="43" t="s">
        <v>59</v>
      </c>
      <c r="F71" s="44">
        <v>4172</v>
      </c>
      <c r="G71" s="43">
        <v>9304</v>
      </c>
      <c r="H71" s="43" t="s">
        <v>43</v>
      </c>
      <c r="I71" s="10" t="str">
        <f>IF(COUNTA(Table13[[#This Row],[Date]:[Location (if more than one)]])=8,"Yes","No")</f>
        <v>Yes</v>
      </c>
    </row>
    <row r="72" spans="1:9" x14ac:dyDescent="0.25">
      <c r="A72" s="42">
        <v>45414</v>
      </c>
      <c r="B72" s="43" t="s">
        <v>257</v>
      </c>
      <c r="C72" s="43" t="s">
        <v>267</v>
      </c>
      <c r="D72" s="43" t="s">
        <v>116</v>
      </c>
      <c r="E72" s="43" t="s">
        <v>64</v>
      </c>
      <c r="F72" s="44">
        <v>22866</v>
      </c>
      <c r="G72" s="43">
        <v>2482</v>
      </c>
      <c r="H72" s="43" t="s">
        <v>49</v>
      </c>
      <c r="I72" s="10" t="str">
        <f>IF(COUNTA(Table13[[#This Row],[Date]:[Location (if more than one)]])=8,"Yes","No")</f>
        <v>Yes</v>
      </c>
    </row>
    <row r="73" spans="1:9" x14ac:dyDescent="0.25">
      <c r="A73" s="42">
        <v>45415</v>
      </c>
      <c r="B73" s="43" t="s">
        <v>256</v>
      </c>
      <c r="C73" s="43" t="s">
        <v>266</v>
      </c>
      <c r="D73" s="43" t="s">
        <v>117</v>
      </c>
      <c r="E73" s="43" t="s">
        <v>59</v>
      </c>
      <c r="F73" s="44">
        <v>7085</v>
      </c>
      <c r="G73" s="43">
        <v>3624</v>
      </c>
      <c r="H73" s="43" t="s">
        <v>49</v>
      </c>
      <c r="I73" s="10" t="str">
        <f>IF(COUNTA(Table13[[#This Row],[Date]:[Location (if more than one)]])=8,"Yes","No")</f>
        <v>Yes</v>
      </c>
    </row>
    <row r="74" spans="1:9" x14ac:dyDescent="0.25">
      <c r="A74" s="42">
        <v>45416</v>
      </c>
      <c r="B74" s="43" t="s">
        <v>249</v>
      </c>
      <c r="C74" s="43" t="s">
        <v>259</v>
      </c>
      <c r="D74" s="43" t="s">
        <v>118</v>
      </c>
      <c r="E74" s="43" t="s">
        <v>35</v>
      </c>
      <c r="F74" s="44">
        <v>44781</v>
      </c>
      <c r="G74" s="43">
        <v>7867</v>
      </c>
      <c r="H74" s="43" t="s">
        <v>36</v>
      </c>
      <c r="I74" s="10" t="str">
        <f>IF(COUNTA(Table13[[#This Row],[Date]:[Location (if more than one)]])=8,"Yes","No")</f>
        <v>Yes</v>
      </c>
    </row>
    <row r="75" spans="1:9" x14ac:dyDescent="0.25">
      <c r="A75" s="42">
        <v>45417</v>
      </c>
      <c r="B75" s="43" t="s">
        <v>255</v>
      </c>
      <c r="C75" s="43" t="s">
        <v>265</v>
      </c>
      <c r="D75" s="43" t="s">
        <v>119</v>
      </c>
      <c r="E75" s="43" t="s">
        <v>54</v>
      </c>
      <c r="F75" s="44">
        <v>32384</v>
      </c>
      <c r="G75" s="43">
        <v>6447</v>
      </c>
      <c r="H75" s="43" t="s">
        <v>43</v>
      </c>
      <c r="I75" s="10" t="str">
        <f>IF(COUNTA(Table13[[#This Row],[Date]:[Location (if more than one)]])=8,"Yes","No")</f>
        <v>Yes</v>
      </c>
    </row>
    <row r="76" spans="1:9" x14ac:dyDescent="0.25">
      <c r="A76" s="42">
        <v>45418</v>
      </c>
      <c r="B76" s="43" t="s">
        <v>251</v>
      </c>
      <c r="C76" s="43" t="s">
        <v>261</v>
      </c>
      <c r="D76" s="43" t="s">
        <v>120</v>
      </c>
      <c r="E76" s="43" t="s">
        <v>41</v>
      </c>
      <c r="F76" s="44">
        <v>1150</v>
      </c>
      <c r="G76" s="43">
        <v>7743</v>
      </c>
      <c r="H76" s="43" t="s">
        <v>39</v>
      </c>
      <c r="I76" s="10" t="str">
        <f>IF(COUNTA(Table13[[#This Row],[Date]:[Location (if more than one)]])=8,"Yes","No")</f>
        <v>Yes</v>
      </c>
    </row>
    <row r="77" spans="1:9" x14ac:dyDescent="0.25">
      <c r="A77" s="42">
        <v>45419</v>
      </c>
      <c r="B77" s="43" t="s">
        <v>257</v>
      </c>
      <c r="C77" s="43" t="s">
        <v>267</v>
      </c>
      <c r="D77" s="43" t="s">
        <v>121</v>
      </c>
      <c r="E77" s="43" t="s">
        <v>64</v>
      </c>
      <c r="F77" s="44">
        <v>1156</v>
      </c>
      <c r="G77" s="43">
        <v>9798</v>
      </c>
      <c r="H77" s="43" t="s">
        <v>39</v>
      </c>
      <c r="I77" s="10" t="str">
        <f>IF(COUNTA(Table13[[#This Row],[Date]:[Location (if more than one)]])=8,"Yes","No")</f>
        <v>Yes</v>
      </c>
    </row>
    <row r="78" spans="1:9" x14ac:dyDescent="0.25">
      <c r="A78" s="42">
        <v>45420</v>
      </c>
      <c r="B78" s="43" t="s">
        <v>250</v>
      </c>
      <c r="C78" s="43" t="s">
        <v>260</v>
      </c>
      <c r="D78" s="43" t="s">
        <v>122</v>
      </c>
      <c r="E78" s="43" t="s">
        <v>38</v>
      </c>
      <c r="F78" s="44">
        <v>90631</v>
      </c>
      <c r="G78" s="43">
        <v>4617</v>
      </c>
      <c r="H78" s="43" t="s">
        <v>36</v>
      </c>
      <c r="I78" s="10" t="str">
        <f>IF(COUNTA(Table13[[#This Row],[Date]:[Location (if more than one)]])=8,"Yes","No")</f>
        <v>Yes</v>
      </c>
    </row>
    <row r="79" spans="1:9" x14ac:dyDescent="0.25">
      <c r="A79" s="42">
        <v>45421</v>
      </c>
      <c r="B79" s="43" t="s">
        <v>253</v>
      </c>
      <c r="C79" s="43" t="s">
        <v>263</v>
      </c>
      <c r="D79" s="43" t="s">
        <v>123</v>
      </c>
      <c r="E79" s="43" t="s">
        <v>48</v>
      </c>
      <c r="F79" s="44">
        <v>31461</v>
      </c>
      <c r="G79" s="43">
        <v>5475</v>
      </c>
      <c r="H79" s="43" t="s">
        <v>43</v>
      </c>
      <c r="I79" s="10" t="str">
        <f>IF(COUNTA(Table13[[#This Row],[Date]:[Location (if more than one)]])=8,"Yes","No")</f>
        <v>Yes</v>
      </c>
    </row>
    <row r="80" spans="1:9" x14ac:dyDescent="0.25">
      <c r="A80" s="42">
        <v>45422</v>
      </c>
      <c r="B80" s="43" t="s">
        <v>250</v>
      </c>
      <c r="C80" s="43" t="s">
        <v>260</v>
      </c>
      <c r="D80" s="43" t="s">
        <v>124</v>
      </c>
      <c r="E80" s="43" t="s">
        <v>38</v>
      </c>
      <c r="F80" s="44">
        <v>14384</v>
      </c>
      <c r="G80" s="43">
        <v>6493</v>
      </c>
      <c r="H80" s="43" t="s">
        <v>43</v>
      </c>
      <c r="I80" s="10" t="str">
        <f>IF(COUNTA(Table13[[#This Row],[Date]:[Location (if more than one)]])=8,"Yes","No")</f>
        <v>Yes</v>
      </c>
    </row>
    <row r="81" spans="1:9" x14ac:dyDescent="0.25">
      <c r="A81" s="42">
        <v>45423</v>
      </c>
      <c r="B81" s="43" t="s">
        <v>257</v>
      </c>
      <c r="C81" s="43" t="s">
        <v>267</v>
      </c>
      <c r="D81" s="43" t="s">
        <v>125</v>
      </c>
      <c r="E81" s="43" t="s">
        <v>64</v>
      </c>
      <c r="F81" s="44">
        <v>55527</v>
      </c>
      <c r="G81" s="43">
        <v>7919</v>
      </c>
      <c r="H81" s="43" t="s">
        <v>46</v>
      </c>
      <c r="I81" s="10" t="str">
        <f>IF(COUNTA(Table13[[#This Row],[Date]:[Location (if more than one)]])=8,"Yes","No")</f>
        <v>Yes</v>
      </c>
    </row>
    <row r="82" spans="1:9" x14ac:dyDescent="0.25">
      <c r="A82" s="42">
        <v>45424</v>
      </c>
      <c r="B82" s="43" t="s">
        <v>252</v>
      </c>
      <c r="C82" s="43" t="s">
        <v>262</v>
      </c>
      <c r="D82" s="43" t="s">
        <v>126</v>
      </c>
      <c r="E82" s="43" t="s">
        <v>45</v>
      </c>
      <c r="F82" s="44">
        <v>2865</v>
      </c>
      <c r="G82" s="43">
        <v>2626</v>
      </c>
      <c r="H82" s="43" t="s">
        <v>46</v>
      </c>
      <c r="I82" s="10" t="str">
        <f>IF(COUNTA(Table13[[#This Row],[Date]:[Location (if more than one)]])=8,"Yes","No")</f>
        <v>Yes</v>
      </c>
    </row>
    <row r="83" spans="1:9" x14ac:dyDescent="0.25">
      <c r="A83" s="42">
        <v>45425</v>
      </c>
      <c r="B83" s="43" t="s">
        <v>249</v>
      </c>
      <c r="C83" s="43" t="s">
        <v>259</v>
      </c>
      <c r="D83" s="43" t="s">
        <v>127</v>
      </c>
      <c r="E83" s="43" t="s">
        <v>35</v>
      </c>
      <c r="F83" s="44">
        <v>444</v>
      </c>
      <c r="G83" s="43">
        <v>5538</v>
      </c>
      <c r="H83" s="43" t="s">
        <v>36</v>
      </c>
      <c r="I83" s="10" t="str">
        <f>IF(COUNTA(Table13[[#This Row],[Date]:[Location (if more than one)]])=8,"Yes","No")</f>
        <v>Yes</v>
      </c>
    </row>
    <row r="84" spans="1:9" x14ac:dyDescent="0.25">
      <c r="A84" s="42">
        <v>45426</v>
      </c>
      <c r="B84" s="43" t="s">
        <v>255</v>
      </c>
      <c r="C84" s="43" t="s">
        <v>265</v>
      </c>
      <c r="D84" s="43" t="s">
        <v>128</v>
      </c>
      <c r="E84" s="43" t="s">
        <v>54</v>
      </c>
      <c r="F84" s="44">
        <v>41820</v>
      </c>
      <c r="G84" s="43">
        <v>6195</v>
      </c>
      <c r="H84" s="43" t="s">
        <v>39</v>
      </c>
      <c r="I84" s="10" t="str">
        <f>IF(COUNTA(Table13[[#This Row],[Date]:[Location (if more than one)]])=8,"Yes","No")</f>
        <v>Yes</v>
      </c>
    </row>
    <row r="85" spans="1:9" x14ac:dyDescent="0.25">
      <c r="A85" s="42">
        <v>45427</v>
      </c>
      <c r="B85" s="43" t="s">
        <v>252</v>
      </c>
      <c r="C85" s="43" t="s">
        <v>262</v>
      </c>
      <c r="D85" s="43" t="s">
        <v>129</v>
      </c>
      <c r="E85" s="43" t="s">
        <v>45</v>
      </c>
      <c r="F85" s="44">
        <v>51468</v>
      </c>
      <c r="G85" s="43">
        <v>4536</v>
      </c>
      <c r="H85" s="43" t="s">
        <v>43</v>
      </c>
      <c r="I85" s="10" t="str">
        <f>IF(COUNTA(Table13[[#This Row],[Date]:[Location (if more than one)]])=8,"Yes","No")</f>
        <v>Yes</v>
      </c>
    </row>
    <row r="86" spans="1:9" x14ac:dyDescent="0.25">
      <c r="A86" s="42">
        <v>45428</v>
      </c>
      <c r="B86" s="43" t="s">
        <v>252</v>
      </c>
      <c r="C86" s="43" t="s">
        <v>262</v>
      </c>
      <c r="D86" s="43" t="s">
        <v>130</v>
      </c>
      <c r="E86" s="43" t="s">
        <v>45</v>
      </c>
      <c r="F86" s="44">
        <v>37238</v>
      </c>
      <c r="G86" s="43">
        <v>3647</v>
      </c>
      <c r="H86" s="43" t="s">
        <v>49</v>
      </c>
      <c r="I86" s="10" t="str">
        <f>IF(COUNTA(Table13[[#This Row],[Date]:[Location (if more than one)]])=8,"Yes","No")</f>
        <v>Yes</v>
      </c>
    </row>
    <row r="87" spans="1:9" x14ac:dyDescent="0.25">
      <c r="A87" s="42">
        <v>45429</v>
      </c>
      <c r="B87" s="43" t="s">
        <v>250</v>
      </c>
      <c r="C87" s="43" t="s">
        <v>260</v>
      </c>
      <c r="D87" s="43" t="s">
        <v>131</v>
      </c>
      <c r="E87" s="43" t="s">
        <v>38</v>
      </c>
      <c r="F87" s="44">
        <v>84824</v>
      </c>
      <c r="G87" s="43">
        <v>9084</v>
      </c>
      <c r="H87" s="43" t="s">
        <v>36</v>
      </c>
      <c r="I87" s="10" t="str">
        <f>IF(COUNTA(Table13[[#This Row],[Date]:[Location (if more than one)]])=8,"Yes","No")</f>
        <v>Yes</v>
      </c>
    </row>
    <row r="88" spans="1:9" x14ac:dyDescent="0.25">
      <c r="A88" s="42">
        <v>45444</v>
      </c>
      <c r="B88" s="43" t="s">
        <v>256</v>
      </c>
      <c r="C88" s="43" t="s">
        <v>266</v>
      </c>
      <c r="D88" s="43" t="s">
        <v>132</v>
      </c>
      <c r="E88" s="43" t="s">
        <v>59</v>
      </c>
      <c r="F88" s="44">
        <v>71543</v>
      </c>
      <c r="G88" s="43">
        <v>4327</v>
      </c>
      <c r="H88" s="43" t="s">
        <v>43</v>
      </c>
      <c r="I88" s="10" t="str">
        <f>IF(COUNTA(Table13[[#This Row],[Date]:[Location (if more than one)]])=8,"Yes","No")</f>
        <v>Yes</v>
      </c>
    </row>
    <row r="89" spans="1:9" x14ac:dyDescent="0.25">
      <c r="A89" s="42">
        <v>45445</v>
      </c>
      <c r="B89" s="43" t="s">
        <v>254</v>
      </c>
      <c r="C89" s="43" t="s">
        <v>264</v>
      </c>
      <c r="D89" s="43" t="s">
        <v>133</v>
      </c>
      <c r="E89" s="43" t="s">
        <v>52</v>
      </c>
      <c r="F89" s="44">
        <v>3177</v>
      </c>
      <c r="G89" s="43">
        <v>9768</v>
      </c>
      <c r="H89" s="43" t="s">
        <v>39</v>
      </c>
      <c r="I89" s="10" t="str">
        <f>IF(COUNTA(Table13[[#This Row],[Date]:[Location (if more than one)]])=8,"Yes","No")</f>
        <v>Yes</v>
      </c>
    </row>
    <row r="90" spans="1:9" x14ac:dyDescent="0.25">
      <c r="A90" s="42">
        <v>45446</v>
      </c>
      <c r="B90" s="43" t="s">
        <v>249</v>
      </c>
      <c r="C90" s="43" t="s">
        <v>259</v>
      </c>
      <c r="D90" s="43" t="s">
        <v>134</v>
      </c>
      <c r="E90" s="43" t="s">
        <v>35</v>
      </c>
      <c r="F90" s="44">
        <v>8626</v>
      </c>
      <c r="G90" s="43">
        <v>6285</v>
      </c>
      <c r="H90" s="43" t="s">
        <v>36</v>
      </c>
      <c r="I90" s="10" t="str">
        <f>IF(COUNTA(Table13[[#This Row],[Date]:[Location (if more than one)]])=8,"Yes","No")</f>
        <v>Yes</v>
      </c>
    </row>
    <row r="91" spans="1:9" x14ac:dyDescent="0.25">
      <c r="A91" s="42">
        <v>45447</v>
      </c>
      <c r="B91" s="43" t="s">
        <v>251</v>
      </c>
      <c r="C91" s="43" t="s">
        <v>261</v>
      </c>
      <c r="D91" s="43" t="s">
        <v>135</v>
      </c>
      <c r="E91" s="43" t="s">
        <v>41</v>
      </c>
      <c r="F91" s="44">
        <v>99263</v>
      </c>
      <c r="G91" s="43">
        <v>2925</v>
      </c>
      <c r="H91" s="43" t="s">
        <v>46</v>
      </c>
      <c r="I91" s="10" t="str">
        <f>IF(COUNTA(Table13[[#This Row],[Date]:[Location (if more than one)]])=8,"Yes","No")</f>
        <v>Yes</v>
      </c>
    </row>
    <row r="92" spans="1:9" x14ac:dyDescent="0.25">
      <c r="A92" s="42">
        <v>45448</v>
      </c>
      <c r="B92" s="43" t="s">
        <v>255</v>
      </c>
      <c r="C92" s="43" t="s">
        <v>265</v>
      </c>
      <c r="D92" s="43" t="s">
        <v>136</v>
      </c>
      <c r="E92" s="43" t="s">
        <v>54</v>
      </c>
      <c r="F92" s="44">
        <v>5168</v>
      </c>
      <c r="G92" s="43">
        <v>6229</v>
      </c>
      <c r="H92" s="43" t="s">
        <v>49</v>
      </c>
      <c r="I92" s="10" t="str">
        <f>IF(COUNTA(Table13[[#This Row],[Date]:[Location (if more than one)]])=8,"Yes","No")</f>
        <v>Yes</v>
      </c>
    </row>
    <row r="93" spans="1:9" x14ac:dyDescent="0.25">
      <c r="A93" s="42">
        <v>45449</v>
      </c>
      <c r="B93" s="43" t="s">
        <v>258</v>
      </c>
      <c r="C93" s="43" t="s">
        <v>268</v>
      </c>
      <c r="D93" s="43" t="s">
        <v>137</v>
      </c>
      <c r="E93" s="43" t="s">
        <v>75</v>
      </c>
      <c r="F93" s="44">
        <v>34512</v>
      </c>
      <c r="G93" s="43">
        <v>2777</v>
      </c>
      <c r="H93" s="43" t="s">
        <v>49</v>
      </c>
      <c r="I93" s="10" t="str">
        <f>IF(COUNTA(Table13[[#This Row],[Date]:[Location (if more than one)]])=8,"Yes","No")</f>
        <v>Yes</v>
      </c>
    </row>
    <row r="94" spans="1:9" x14ac:dyDescent="0.25">
      <c r="A94" s="42">
        <v>45450</v>
      </c>
      <c r="B94" s="43" t="s">
        <v>250</v>
      </c>
      <c r="C94" s="43" t="s">
        <v>260</v>
      </c>
      <c r="D94" s="43" t="s">
        <v>138</v>
      </c>
      <c r="E94" s="43" t="s">
        <v>38</v>
      </c>
      <c r="F94" s="44">
        <v>82091</v>
      </c>
      <c r="G94" s="43">
        <v>4182</v>
      </c>
      <c r="H94" s="43" t="s">
        <v>43</v>
      </c>
      <c r="I94" s="10" t="str">
        <f>IF(COUNTA(Table13[[#This Row],[Date]:[Location (if more than one)]])=8,"Yes","No")</f>
        <v>Yes</v>
      </c>
    </row>
    <row r="95" spans="1:9" x14ac:dyDescent="0.25">
      <c r="A95" s="42">
        <v>45451</v>
      </c>
      <c r="B95" s="43" t="s">
        <v>252</v>
      </c>
      <c r="C95" s="43" t="s">
        <v>262</v>
      </c>
      <c r="D95" s="43" t="s">
        <v>139</v>
      </c>
      <c r="E95" s="43" t="s">
        <v>45</v>
      </c>
      <c r="F95" s="44">
        <v>11739</v>
      </c>
      <c r="G95" s="43">
        <v>9675</v>
      </c>
      <c r="H95" s="43" t="s">
        <v>49</v>
      </c>
      <c r="I95" s="10" t="str">
        <f>IF(COUNTA(Table13[[#This Row],[Date]:[Location (if more than one)]])=8,"Yes","No")</f>
        <v>Yes</v>
      </c>
    </row>
    <row r="96" spans="1:9" x14ac:dyDescent="0.25">
      <c r="A96" s="42">
        <v>45452</v>
      </c>
      <c r="B96" s="43" t="s">
        <v>251</v>
      </c>
      <c r="C96" s="43" t="s">
        <v>261</v>
      </c>
      <c r="D96" s="43" t="s">
        <v>140</v>
      </c>
      <c r="E96" s="43" t="s">
        <v>41</v>
      </c>
      <c r="F96" s="44">
        <v>15756</v>
      </c>
      <c r="G96" s="43">
        <v>4872</v>
      </c>
      <c r="H96" s="43" t="s">
        <v>49</v>
      </c>
      <c r="I96" s="10" t="str">
        <f>IF(COUNTA(Table13[[#This Row],[Date]:[Location (if more than one)]])=8,"Yes","No")</f>
        <v>Yes</v>
      </c>
    </row>
    <row r="97" spans="1:9" x14ac:dyDescent="0.25">
      <c r="A97" s="42">
        <v>45453</v>
      </c>
      <c r="B97" s="43" t="s">
        <v>254</v>
      </c>
      <c r="C97" s="43" t="s">
        <v>264</v>
      </c>
      <c r="D97" s="43" t="s">
        <v>141</v>
      </c>
      <c r="E97" s="43" t="s">
        <v>52</v>
      </c>
      <c r="F97" s="44">
        <v>84840</v>
      </c>
      <c r="G97" s="43">
        <v>7164</v>
      </c>
      <c r="H97" s="43" t="s">
        <v>46</v>
      </c>
      <c r="I97" s="10" t="str">
        <f>IF(COUNTA(Table13[[#This Row],[Date]:[Location (if more than one)]])=8,"Yes","No")</f>
        <v>Yes</v>
      </c>
    </row>
    <row r="98" spans="1:9" x14ac:dyDescent="0.25">
      <c r="A98" s="42">
        <v>45454</v>
      </c>
      <c r="B98" s="43" t="s">
        <v>252</v>
      </c>
      <c r="C98" s="43" t="s">
        <v>262</v>
      </c>
      <c r="D98" s="43" t="s">
        <v>142</v>
      </c>
      <c r="E98" s="43" t="s">
        <v>45</v>
      </c>
      <c r="F98" s="44">
        <v>44871</v>
      </c>
      <c r="G98" s="43">
        <v>3690</v>
      </c>
      <c r="H98" s="43" t="s">
        <v>43</v>
      </c>
      <c r="I98" s="10" t="str">
        <f>IF(COUNTA(Table13[[#This Row],[Date]:[Location (if more than one)]])=8,"Yes","No")</f>
        <v>Yes</v>
      </c>
    </row>
    <row r="99" spans="1:9" x14ac:dyDescent="0.25">
      <c r="A99" s="42">
        <v>45455</v>
      </c>
      <c r="B99" s="43" t="s">
        <v>249</v>
      </c>
      <c r="C99" s="43" t="s">
        <v>259</v>
      </c>
      <c r="D99" s="43" t="s">
        <v>143</v>
      </c>
      <c r="E99" s="43" t="s">
        <v>35</v>
      </c>
      <c r="F99" s="44">
        <v>27322</v>
      </c>
      <c r="G99" s="43">
        <v>4233</v>
      </c>
      <c r="H99" s="43" t="s">
        <v>49</v>
      </c>
      <c r="I99" s="10" t="str">
        <f>IF(COUNTA(Table13[[#This Row],[Date]:[Location (if more than one)]])=8,"Yes","No")</f>
        <v>Yes</v>
      </c>
    </row>
    <row r="100" spans="1:9" x14ac:dyDescent="0.25">
      <c r="A100" s="42">
        <v>45456</v>
      </c>
      <c r="B100" s="43" t="s">
        <v>257</v>
      </c>
      <c r="C100" s="43" t="s">
        <v>267</v>
      </c>
      <c r="D100" s="43" t="s">
        <v>144</v>
      </c>
      <c r="E100" s="43" t="s">
        <v>64</v>
      </c>
      <c r="F100" s="44">
        <v>27085</v>
      </c>
      <c r="G100" s="43">
        <v>5516</v>
      </c>
      <c r="H100" s="43" t="s">
        <v>43</v>
      </c>
      <c r="I100" s="10" t="str">
        <f>IF(COUNTA(Table13[[#This Row],[Date]:[Location (if more than one)]])=8,"Yes","No")</f>
        <v>Yes</v>
      </c>
    </row>
    <row r="101" spans="1:9" x14ac:dyDescent="0.25">
      <c r="A101" s="42">
        <v>45457</v>
      </c>
      <c r="B101" s="43" t="s">
        <v>255</v>
      </c>
      <c r="C101" s="43" t="s">
        <v>265</v>
      </c>
      <c r="D101" s="43" t="s">
        <v>145</v>
      </c>
      <c r="E101" s="43" t="s">
        <v>54</v>
      </c>
      <c r="F101" s="44">
        <v>6655</v>
      </c>
      <c r="G101" s="43">
        <v>1245</v>
      </c>
      <c r="H101" s="43" t="s">
        <v>36</v>
      </c>
      <c r="I101" s="10" t="str">
        <f>IF(COUNTA(Table13[[#This Row],[Date]:[Location (if more than one)]])=8,"Yes","No")</f>
        <v>Yes</v>
      </c>
    </row>
    <row r="102" spans="1:9" x14ac:dyDescent="0.25">
      <c r="A102" s="42">
        <v>45458</v>
      </c>
      <c r="B102" s="43" t="s">
        <v>256</v>
      </c>
      <c r="C102" s="43" t="s">
        <v>266</v>
      </c>
      <c r="D102" s="43" t="s">
        <v>146</v>
      </c>
      <c r="E102" s="43" t="s">
        <v>59</v>
      </c>
      <c r="F102" s="44">
        <v>19463</v>
      </c>
      <c r="G102" s="43">
        <v>6656</v>
      </c>
      <c r="H102" s="43" t="s">
        <v>39</v>
      </c>
      <c r="I102" s="10" t="str">
        <f>IF(COUNTA(Table13[[#This Row],[Date]:[Location (if more than one)]])=8,"Yes","No")</f>
        <v>Yes</v>
      </c>
    </row>
    <row r="103" spans="1:9" x14ac:dyDescent="0.25">
      <c r="A103" s="42">
        <v>45459</v>
      </c>
      <c r="B103" s="43" t="s">
        <v>255</v>
      </c>
      <c r="C103" s="43" t="s">
        <v>265</v>
      </c>
      <c r="D103" s="43" t="s">
        <v>147</v>
      </c>
      <c r="E103" s="43" t="s">
        <v>54</v>
      </c>
      <c r="F103" s="44">
        <v>9343</v>
      </c>
      <c r="G103" s="43">
        <v>6826</v>
      </c>
      <c r="H103" s="43" t="s">
        <v>36</v>
      </c>
      <c r="I103" s="10" t="str">
        <f>IF(COUNTA(Table13[[#This Row],[Date]:[Location (if more than one)]])=8,"Yes","No")</f>
        <v>Yes</v>
      </c>
    </row>
    <row r="104" spans="1:9" x14ac:dyDescent="0.25">
      <c r="A104" s="42">
        <v>45460</v>
      </c>
      <c r="B104" s="43" t="s">
        <v>255</v>
      </c>
      <c r="C104" s="43" t="s">
        <v>265</v>
      </c>
      <c r="D104" s="43" t="s">
        <v>148</v>
      </c>
      <c r="E104" s="43" t="s">
        <v>54</v>
      </c>
      <c r="F104" s="44">
        <v>44451</v>
      </c>
      <c r="G104" s="43">
        <v>5157</v>
      </c>
      <c r="H104" s="43" t="s">
        <v>43</v>
      </c>
      <c r="I104" s="10" t="str">
        <f>IF(COUNTA(Table13[[#This Row],[Date]:[Location (if more than one)]])=8,"Yes","No")</f>
        <v>Yes</v>
      </c>
    </row>
    <row r="105" spans="1:9" x14ac:dyDescent="0.25">
      <c r="A105" s="42">
        <v>45474</v>
      </c>
      <c r="B105" s="43" t="s">
        <v>249</v>
      </c>
      <c r="C105" s="43" t="s">
        <v>259</v>
      </c>
      <c r="D105" s="43" t="s">
        <v>149</v>
      </c>
      <c r="E105" s="43" t="s">
        <v>35</v>
      </c>
      <c r="F105" s="44">
        <v>36320</v>
      </c>
      <c r="G105" s="43">
        <v>4095</v>
      </c>
      <c r="H105" s="43" t="s">
        <v>46</v>
      </c>
      <c r="I105" s="10" t="str">
        <f>IF(COUNTA(Table13[[#This Row],[Date]:[Location (if more than one)]])=8,"Yes","No")</f>
        <v>Yes</v>
      </c>
    </row>
    <row r="106" spans="1:9" x14ac:dyDescent="0.25">
      <c r="A106" s="42">
        <v>45475</v>
      </c>
      <c r="B106" s="43" t="s">
        <v>255</v>
      </c>
      <c r="C106" s="43" t="s">
        <v>265</v>
      </c>
      <c r="D106" s="43" t="s">
        <v>150</v>
      </c>
      <c r="E106" s="43" t="s">
        <v>54</v>
      </c>
      <c r="F106" s="44">
        <v>982</v>
      </c>
      <c r="G106" s="43">
        <v>6542</v>
      </c>
      <c r="H106" s="43" t="s">
        <v>46</v>
      </c>
      <c r="I106" s="10" t="str">
        <f>IF(COUNTA(Table13[[#This Row],[Date]:[Location (if more than one)]])=8,"Yes","No")</f>
        <v>Yes</v>
      </c>
    </row>
    <row r="107" spans="1:9" x14ac:dyDescent="0.25">
      <c r="A107" s="42">
        <v>45476</v>
      </c>
      <c r="B107" s="43" t="s">
        <v>251</v>
      </c>
      <c r="C107" s="43" t="s">
        <v>261</v>
      </c>
      <c r="D107" s="43" t="s">
        <v>151</v>
      </c>
      <c r="E107" s="43" t="s">
        <v>41</v>
      </c>
      <c r="F107" s="44">
        <v>748</v>
      </c>
      <c r="G107" s="43">
        <v>4606</v>
      </c>
      <c r="H107" s="43" t="s">
        <v>49</v>
      </c>
      <c r="I107" s="10" t="str">
        <f>IF(COUNTA(Table13[[#This Row],[Date]:[Location (if more than one)]])=8,"Yes","No")</f>
        <v>Yes</v>
      </c>
    </row>
    <row r="108" spans="1:9" x14ac:dyDescent="0.25">
      <c r="A108" s="42">
        <v>45477</v>
      </c>
      <c r="B108" s="43" t="s">
        <v>256</v>
      </c>
      <c r="C108" s="43" t="s">
        <v>266</v>
      </c>
      <c r="D108" s="43" t="s">
        <v>152</v>
      </c>
      <c r="E108" s="43" t="s">
        <v>59</v>
      </c>
      <c r="F108" s="44">
        <v>42940</v>
      </c>
      <c r="G108" s="43">
        <v>5359</v>
      </c>
      <c r="H108" s="43" t="s">
        <v>39</v>
      </c>
      <c r="I108" s="10" t="str">
        <f>IF(COUNTA(Table13[[#This Row],[Date]:[Location (if more than one)]])=8,"Yes","No")</f>
        <v>Yes</v>
      </c>
    </row>
    <row r="109" spans="1:9" x14ac:dyDescent="0.25">
      <c r="A109" s="42">
        <v>45478</v>
      </c>
      <c r="B109" s="43" t="s">
        <v>250</v>
      </c>
      <c r="C109" s="43" t="s">
        <v>260</v>
      </c>
      <c r="D109" s="43" t="s">
        <v>153</v>
      </c>
      <c r="E109" s="43" t="s">
        <v>38</v>
      </c>
      <c r="F109" s="44">
        <v>25949</v>
      </c>
      <c r="G109" s="43">
        <v>8048</v>
      </c>
      <c r="H109" s="43" t="s">
        <v>39</v>
      </c>
      <c r="I109" s="10" t="str">
        <f>IF(COUNTA(Table13[[#This Row],[Date]:[Location (if more than one)]])=8,"Yes","No")</f>
        <v>Yes</v>
      </c>
    </row>
    <row r="110" spans="1:9" x14ac:dyDescent="0.25">
      <c r="A110" s="42">
        <v>45479</v>
      </c>
      <c r="B110" s="43" t="s">
        <v>250</v>
      </c>
      <c r="C110" s="43" t="s">
        <v>260</v>
      </c>
      <c r="D110" s="43" t="s">
        <v>154</v>
      </c>
      <c r="E110" s="43" t="s">
        <v>38</v>
      </c>
      <c r="F110" s="44">
        <v>39588</v>
      </c>
      <c r="G110" s="43">
        <v>7137</v>
      </c>
      <c r="H110" s="43" t="s">
        <v>36</v>
      </c>
      <c r="I110" s="10" t="str">
        <f>IF(COUNTA(Table13[[#This Row],[Date]:[Location (if more than one)]])=8,"Yes","No")</f>
        <v>Yes</v>
      </c>
    </row>
    <row r="111" spans="1:9" x14ac:dyDescent="0.25">
      <c r="A111" s="42">
        <v>45480</v>
      </c>
      <c r="B111" s="43" t="s">
        <v>257</v>
      </c>
      <c r="C111" s="43" t="s">
        <v>267</v>
      </c>
      <c r="D111" s="43" t="s">
        <v>155</v>
      </c>
      <c r="E111" s="43" t="s">
        <v>64</v>
      </c>
      <c r="F111" s="44">
        <v>79331</v>
      </c>
      <c r="G111" s="43">
        <v>1786</v>
      </c>
      <c r="H111" s="43" t="s">
        <v>39</v>
      </c>
      <c r="I111" s="10" t="str">
        <f>IF(COUNTA(Table13[[#This Row],[Date]:[Location (if more than one)]])=8,"Yes","No")</f>
        <v>Yes</v>
      </c>
    </row>
    <row r="112" spans="1:9" x14ac:dyDescent="0.25">
      <c r="A112" s="42">
        <v>45481</v>
      </c>
      <c r="B112" s="43" t="s">
        <v>253</v>
      </c>
      <c r="C112" s="43" t="s">
        <v>263</v>
      </c>
      <c r="D112" s="43" t="s">
        <v>156</v>
      </c>
      <c r="E112" s="43" t="s">
        <v>48</v>
      </c>
      <c r="F112" s="44">
        <v>24002</v>
      </c>
      <c r="G112" s="43">
        <v>6822</v>
      </c>
      <c r="H112" s="43" t="s">
        <v>49</v>
      </c>
      <c r="I112" s="10" t="str">
        <f>IF(COUNTA(Table13[[#This Row],[Date]:[Location (if more than one)]])=8,"Yes","No")</f>
        <v>Yes</v>
      </c>
    </row>
    <row r="113" spans="1:9" x14ac:dyDescent="0.25">
      <c r="A113" s="42">
        <v>45482</v>
      </c>
      <c r="B113" s="43" t="s">
        <v>249</v>
      </c>
      <c r="C113" s="43" t="s">
        <v>259</v>
      </c>
      <c r="D113" s="43" t="s">
        <v>157</v>
      </c>
      <c r="E113" s="43" t="s">
        <v>35</v>
      </c>
      <c r="F113" s="44">
        <v>60237</v>
      </c>
      <c r="G113" s="43">
        <v>1468</v>
      </c>
      <c r="H113" s="43" t="s">
        <v>39</v>
      </c>
      <c r="I113" s="10" t="str">
        <f>IF(COUNTA(Table13[[#This Row],[Date]:[Location (if more than one)]])=8,"Yes","No")</f>
        <v>Yes</v>
      </c>
    </row>
    <row r="114" spans="1:9" x14ac:dyDescent="0.25">
      <c r="A114" s="42">
        <v>45483</v>
      </c>
      <c r="B114" s="43" t="s">
        <v>250</v>
      </c>
      <c r="C114" s="43" t="s">
        <v>260</v>
      </c>
      <c r="D114" s="43" t="s">
        <v>158</v>
      </c>
      <c r="E114" s="43" t="s">
        <v>38</v>
      </c>
      <c r="F114" s="44">
        <v>78528</v>
      </c>
      <c r="G114" s="43">
        <v>4284</v>
      </c>
      <c r="H114" s="43" t="s">
        <v>36</v>
      </c>
      <c r="I114" s="10" t="str">
        <f>IF(COUNTA(Table13[[#This Row],[Date]:[Location (if more than one)]])=8,"Yes","No")</f>
        <v>Yes</v>
      </c>
    </row>
    <row r="115" spans="1:9" x14ac:dyDescent="0.25">
      <c r="A115" s="42">
        <v>45484</v>
      </c>
      <c r="B115" s="43" t="s">
        <v>257</v>
      </c>
      <c r="C115" s="43" t="s">
        <v>267</v>
      </c>
      <c r="D115" s="43" t="s">
        <v>159</v>
      </c>
      <c r="E115" s="43" t="s">
        <v>64</v>
      </c>
      <c r="F115" s="44">
        <v>36655</v>
      </c>
      <c r="G115" s="43">
        <v>1019</v>
      </c>
      <c r="H115" s="43" t="s">
        <v>36</v>
      </c>
      <c r="I115" s="10" t="str">
        <f>IF(COUNTA(Table13[[#This Row],[Date]:[Location (if more than one)]])=8,"Yes","No")</f>
        <v>Yes</v>
      </c>
    </row>
    <row r="116" spans="1:9" x14ac:dyDescent="0.25">
      <c r="A116" s="42">
        <v>45485</v>
      </c>
      <c r="B116" s="43" t="s">
        <v>250</v>
      </c>
      <c r="C116" s="43" t="s">
        <v>260</v>
      </c>
      <c r="D116" s="43" t="s">
        <v>160</v>
      </c>
      <c r="E116" s="43" t="s">
        <v>38</v>
      </c>
      <c r="F116" s="44">
        <v>53286</v>
      </c>
      <c r="G116" s="43">
        <v>7225</v>
      </c>
      <c r="H116" s="43" t="s">
        <v>39</v>
      </c>
      <c r="I116" s="10" t="str">
        <f>IF(COUNTA(Table13[[#This Row],[Date]:[Location (if more than one)]])=8,"Yes","No")</f>
        <v>Yes</v>
      </c>
    </row>
    <row r="117" spans="1:9" x14ac:dyDescent="0.25">
      <c r="A117" s="42">
        <v>45486</v>
      </c>
      <c r="B117" s="43" t="s">
        <v>250</v>
      </c>
      <c r="C117" s="43" t="s">
        <v>260</v>
      </c>
      <c r="D117" s="43" t="s">
        <v>161</v>
      </c>
      <c r="E117" s="43" t="s">
        <v>38</v>
      </c>
      <c r="F117" s="44">
        <v>72508</v>
      </c>
      <c r="G117" s="43">
        <v>2527</v>
      </c>
      <c r="H117" s="43" t="s">
        <v>36</v>
      </c>
      <c r="I117" s="10" t="str">
        <f>IF(COUNTA(Table13[[#This Row],[Date]:[Location (if more than one)]])=8,"Yes","No")</f>
        <v>Yes</v>
      </c>
    </row>
    <row r="118" spans="1:9" x14ac:dyDescent="0.25">
      <c r="A118" s="42">
        <v>45487</v>
      </c>
      <c r="B118" s="43" t="s">
        <v>258</v>
      </c>
      <c r="C118" s="43" t="s">
        <v>268</v>
      </c>
      <c r="D118" s="43" t="s">
        <v>162</v>
      </c>
      <c r="E118" s="43" t="s">
        <v>75</v>
      </c>
      <c r="F118" s="44">
        <v>96019</v>
      </c>
      <c r="G118" s="43">
        <v>9576</v>
      </c>
      <c r="H118" s="43" t="s">
        <v>49</v>
      </c>
      <c r="I118" s="10" t="str">
        <f>IF(COUNTA(Table13[[#This Row],[Date]:[Location (if more than one)]])=8,"Yes","No")</f>
        <v>Yes</v>
      </c>
    </row>
    <row r="119" spans="1:9" x14ac:dyDescent="0.25">
      <c r="A119" s="42">
        <v>45488</v>
      </c>
      <c r="B119" s="43" t="s">
        <v>250</v>
      </c>
      <c r="C119" s="43" t="s">
        <v>260</v>
      </c>
      <c r="D119" s="43" t="s">
        <v>163</v>
      </c>
      <c r="E119" s="43" t="s">
        <v>38</v>
      </c>
      <c r="F119" s="44">
        <v>49065</v>
      </c>
      <c r="G119" s="43">
        <v>3823</v>
      </c>
      <c r="H119" s="43" t="s">
        <v>43</v>
      </c>
      <c r="I119" s="10" t="str">
        <f>IF(COUNTA(Table13[[#This Row],[Date]:[Location (if more than one)]])=8,"Yes","No")</f>
        <v>Yes</v>
      </c>
    </row>
    <row r="120" spans="1:9" x14ac:dyDescent="0.25">
      <c r="A120" s="42">
        <v>45489</v>
      </c>
      <c r="B120" s="43" t="s">
        <v>254</v>
      </c>
      <c r="C120" s="43" t="s">
        <v>264</v>
      </c>
      <c r="D120" s="43" t="s">
        <v>164</v>
      </c>
      <c r="E120" s="43" t="s">
        <v>52</v>
      </c>
      <c r="F120" s="44">
        <v>47777</v>
      </c>
      <c r="G120" s="43">
        <v>5634</v>
      </c>
      <c r="H120" s="43" t="s">
        <v>39</v>
      </c>
      <c r="I120" s="10" t="str">
        <f>IF(COUNTA(Table13[[#This Row],[Date]:[Location (if more than one)]])=8,"Yes","No")</f>
        <v>Yes</v>
      </c>
    </row>
    <row r="121" spans="1:9" x14ac:dyDescent="0.25">
      <c r="A121" s="42">
        <v>45490</v>
      </c>
      <c r="B121" s="43" t="s">
        <v>252</v>
      </c>
      <c r="C121" s="43" t="s">
        <v>262</v>
      </c>
      <c r="D121" s="43" t="s">
        <v>165</v>
      </c>
      <c r="E121" s="43" t="s">
        <v>45</v>
      </c>
      <c r="F121" s="44">
        <v>10494</v>
      </c>
      <c r="G121" s="43">
        <v>8497</v>
      </c>
      <c r="H121" s="43" t="s">
        <v>36</v>
      </c>
      <c r="I121" s="10" t="str">
        <f>IF(COUNTA(Table13[[#This Row],[Date]:[Location (if more than one)]])=8,"Yes","No")</f>
        <v>Yes</v>
      </c>
    </row>
    <row r="122" spans="1:9" x14ac:dyDescent="0.25">
      <c r="A122" s="42">
        <v>45505</v>
      </c>
      <c r="B122" s="43" t="s">
        <v>251</v>
      </c>
      <c r="C122" s="43" t="s">
        <v>261</v>
      </c>
      <c r="D122" s="43" t="s">
        <v>166</v>
      </c>
      <c r="E122" s="43" t="s">
        <v>41</v>
      </c>
      <c r="F122" s="44">
        <v>52394</v>
      </c>
      <c r="G122" s="43">
        <v>9309</v>
      </c>
      <c r="H122" s="43" t="s">
        <v>39</v>
      </c>
      <c r="I122" s="10" t="str">
        <f>IF(COUNTA(Table13[[#This Row],[Date]:[Location (if more than one)]])=8,"Yes","No")</f>
        <v>Yes</v>
      </c>
    </row>
    <row r="123" spans="1:9" x14ac:dyDescent="0.25">
      <c r="A123" s="42">
        <v>45506</v>
      </c>
      <c r="B123" s="43" t="s">
        <v>255</v>
      </c>
      <c r="C123" s="43" t="s">
        <v>265</v>
      </c>
      <c r="D123" s="43" t="s">
        <v>167</v>
      </c>
      <c r="E123" s="43" t="s">
        <v>54</v>
      </c>
      <c r="F123" s="44">
        <v>55171</v>
      </c>
      <c r="G123" s="43">
        <v>2922</v>
      </c>
      <c r="H123" s="43" t="s">
        <v>49</v>
      </c>
      <c r="I123" s="10" t="str">
        <f>IF(COUNTA(Table13[[#This Row],[Date]:[Location (if more than one)]])=8,"Yes","No")</f>
        <v>Yes</v>
      </c>
    </row>
    <row r="124" spans="1:9" x14ac:dyDescent="0.25">
      <c r="A124" s="42">
        <v>45507</v>
      </c>
      <c r="B124" s="43" t="s">
        <v>257</v>
      </c>
      <c r="C124" s="43" t="s">
        <v>267</v>
      </c>
      <c r="D124" s="43" t="s">
        <v>168</v>
      </c>
      <c r="E124" s="43" t="s">
        <v>64</v>
      </c>
      <c r="F124" s="44">
        <v>21759</v>
      </c>
      <c r="G124" s="43">
        <v>3109</v>
      </c>
      <c r="H124" s="43" t="s">
        <v>36</v>
      </c>
      <c r="I124" s="10" t="str">
        <f>IF(COUNTA(Table13[[#This Row],[Date]:[Location (if more than one)]])=8,"Yes","No")</f>
        <v>Yes</v>
      </c>
    </row>
    <row r="125" spans="1:9" x14ac:dyDescent="0.25">
      <c r="A125" s="42">
        <v>45508</v>
      </c>
      <c r="B125" s="43" t="s">
        <v>249</v>
      </c>
      <c r="C125" s="43" t="s">
        <v>259</v>
      </c>
      <c r="D125" s="43" t="s">
        <v>169</v>
      </c>
      <c r="E125" s="43" t="s">
        <v>35</v>
      </c>
      <c r="F125" s="44">
        <v>83254</v>
      </c>
      <c r="G125" s="43">
        <v>6824</v>
      </c>
      <c r="H125" s="43" t="s">
        <v>46</v>
      </c>
      <c r="I125" s="10" t="str">
        <f>IF(COUNTA(Table13[[#This Row],[Date]:[Location (if more than one)]])=8,"Yes","No")</f>
        <v>Yes</v>
      </c>
    </row>
    <row r="126" spans="1:9" x14ac:dyDescent="0.25">
      <c r="A126" s="42">
        <v>45509</v>
      </c>
      <c r="B126" s="43" t="s">
        <v>252</v>
      </c>
      <c r="C126" s="43" t="s">
        <v>262</v>
      </c>
      <c r="D126" s="43" t="s">
        <v>170</v>
      </c>
      <c r="E126" s="43" t="s">
        <v>45</v>
      </c>
      <c r="F126" s="44">
        <v>69278</v>
      </c>
      <c r="G126" s="43">
        <v>4252</v>
      </c>
      <c r="H126" s="43" t="s">
        <v>43</v>
      </c>
      <c r="I126" s="10" t="str">
        <f>IF(COUNTA(Table13[[#This Row],[Date]:[Location (if more than one)]])=8,"Yes","No")</f>
        <v>Yes</v>
      </c>
    </row>
    <row r="127" spans="1:9" x14ac:dyDescent="0.25">
      <c r="A127" s="42">
        <v>45510</v>
      </c>
      <c r="B127" s="43" t="s">
        <v>254</v>
      </c>
      <c r="C127" s="43" t="s">
        <v>264</v>
      </c>
      <c r="D127" s="43" t="s">
        <v>171</v>
      </c>
      <c r="E127" s="43" t="s">
        <v>52</v>
      </c>
      <c r="F127" s="44">
        <v>93291</v>
      </c>
      <c r="G127" s="43">
        <v>7796</v>
      </c>
      <c r="H127" s="43" t="s">
        <v>36</v>
      </c>
      <c r="I127" s="10" t="str">
        <f>IF(COUNTA(Table13[[#This Row],[Date]:[Location (if more than one)]])=8,"Yes","No")</f>
        <v>Yes</v>
      </c>
    </row>
    <row r="128" spans="1:9" x14ac:dyDescent="0.25">
      <c r="A128" s="42">
        <v>45511</v>
      </c>
      <c r="B128" s="43" t="s">
        <v>254</v>
      </c>
      <c r="C128" s="43" t="s">
        <v>264</v>
      </c>
      <c r="D128" s="43" t="s">
        <v>172</v>
      </c>
      <c r="E128" s="43" t="s">
        <v>52</v>
      </c>
      <c r="F128" s="44">
        <v>92995</v>
      </c>
      <c r="G128" s="43">
        <v>7748</v>
      </c>
      <c r="H128" s="43" t="s">
        <v>36</v>
      </c>
      <c r="I128" s="10" t="str">
        <f>IF(COUNTA(Table13[[#This Row],[Date]:[Location (if more than one)]])=8,"Yes","No")</f>
        <v>Yes</v>
      </c>
    </row>
    <row r="129" spans="1:9" x14ac:dyDescent="0.25">
      <c r="A129" s="42">
        <v>45512</v>
      </c>
      <c r="B129" s="43" t="s">
        <v>253</v>
      </c>
      <c r="C129" s="43" t="s">
        <v>263</v>
      </c>
      <c r="D129" s="43" t="s">
        <v>173</v>
      </c>
      <c r="E129" s="43" t="s">
        <v>48</v>
      </c>
      <c r="F129" s="44">
        <v>62204</v>
      </c>
      <c r="G129" s="43">
        <v>7318</v>
      </c>
      <c r="H129" s="43" t="s">
        <v>46</v>
      </c>
      <c r="I129" s="10" t="str">
        <f>IF(COUNTA(Table13[[#This Row],[Date]:[Location (if more than one)]])=8,"Yes","No")</f>
        <v>Yes</v>
      </c>
    </row>
    <row r="130" spans="1:9" x14ac:dyDescent="0.25">
      <c r="A130" s="42">
        <v>45513</v>
      </c>
      <c r="B130" s="43" t="s">
        <v>254</v>
      </c>
      <c r="C130" s="43" t="s">
        <v>264</v>
      </c>
      <c r="D130" s="43" t="s">
        <v>174</v>
      </c>
      <c r="E130" s="43" t="s">
        <v>52</v>
      </c>
      <c r="F130" s="44">
        <v>22510</v>
      </c>
      <c r="G130" s="43">
        <v>4218</v>
      </c>
      <c r="H130" s="43" t="s">
        <v>36</v>
      </c>
      <c r="I130" s="10" t="str">
        <f>IF(COUNTA(Table13[[#This Row],[Date]:[Location (if more than one)]])=8,"Yes","No")</f>
        <v>Yes</v>
      </c>
    </row>
    <row r="131" spans="1:9" x14ac:dyDescent="0.25">
      <c r="A131" s="42">
        <v>45514</v>
      </c>
      <c r="B131" s="43" t="s">
        <v>250</v>
      </c>
      <c r="C131" s="43" t="s">
        <v>260</v>
      </c>
      <c r="D131" s="43" t="s">
        <v>175</v>
      </c>
      <c r="E131" s="43" t="s">
        <v>38</v>
      </c>
      <c r="F131" s="44">
        <v>82745</v>
      </c>
      <c r="G131" s="43">
        <v>7181</v>
      </c>
      <c r="H131" s="43" t="s">
        <v>36</v>
      </c>
      <c r="I131" s="10" t="str">
        <f>IF(COUNTA(Table13[[#This Row],[Date]:[Location (if more than one)]])=8,"Yes","No")</f>
        <v>Yes</v>
      </c>
    </row>
    <row r="132" spans="1:9" x14ac:dyDescent="0.25">
      <c r="A132" s="42">
        <v>45515</v>
      </c>
      <c r="B132" s="43" t="s">
        <v>256</v>
      </c>
      <c r="C132" s="43" t="s">
        <v>266</v>
      </c>
      <c r="D132" s="43" t="s">
        <v>176</v>
      </c>
      <c r="E132" s="43" t="s">
        <v>59</v>
      </c>
      <c r="F132" s="44">
        <v>53418</v>
      </c>
      <c r="G132" s="43">
        <v>7385</v>
      </c>
      <c r="H132" s="43" t="s">
        <v>46</v>
      </c>
      <c r="I132" s="10" t="str">
        <f>IF(COUNTA(Table13[[#This Row],[Date]:[Location (if more than one)]])=8,"Yes","No")</f>
        <v>Yes</v>
      </c>
    </row>
    <row r="133" spans="1:9" x14ac:dyDescent="0.25">
      <c r="A133" s="42">
        <v>45516</v>
      </c>
      <c r="B133" s="43" t="s">
        <v>250</v>
      </c>
      <c r="C133" s="43" t="s">
        <v>260</v>
      </c>
      <c r="D133" s="43" t="s">
        <v>177</v>
      </c>
      <c r="E133" s="43" t="s">
        <v>38</v>
      </c>
      <c r="F133" s="44">
        <v>76617</v>
      </c>
      <c r="G133" s="43">
        <v>4699</v>
      </c>
      <c r="H133" s="43" t="s">
        <v>39</v>
      </c>
      <c r="I133" s="10" t="str">
        <f>IF(COUNTA(Table13[[#This Row],[Date]:[Location (if more than one)]])=8,"Yes","No")</f>
        <v>Yes</v>
      </c>
    </row>
    <row r="134" spans="1:9" x14ac:dyDescent="0.25">
      <c r="A134" s="42">
        <v>45517</v>
      </c>
      <c r="B134" s="43" t="s">
        <v>252</v>
      </c>
      <c r="C134" s="43" t="s">
        <v>262</v>
      </c>
      <c r="D134" s="43" t="s">
        <v>178</v>
      </c>
      <c r="E134" s="43" t="s">
        <v>45</v>
      </c>
      <c r="F134" s="44">
        <v>28127</v>
      </c>
      <c r="G134" s="43">
        <v>5916</v>
      </c>
      <c r="H134" s="43" t="s">
        <v>39</v>
      </c>
      <c r="I134" s="10" t="str">
        <f>IF(COUNTA(Table13[[#This Row],[Date]:[Location (if more than one)]])=8,"Yes","No")</f>
        <v>Yes</v>
      </c>
    </row>
    <row r="135" spans="1:9" x14ac:dyDescent="0.25">
      <c r="A135" s="42">
        <v>45518</v>
      </c>
      <c r="B135" s="43" t="s">
        <v>258</v>
      </c>
      <c r="C135" s="43" t="s">
        <v>268</v>
      </c>
      <c r="D135" s="43" t="s">
        <v>179</v>
      </c>
      <c r="E135" s="43" t="s">
        <v>75</v>
      </c>
      <c r="F135" s="44">
        <v>68452</v>
      </c>
      <c r="G135" s="43">
        <v>6780</v>
      </c>
      <c r="H135" s="43" t="s">
        <v>43</v>
      </c>
      <c r="I135" s="10" t="str">
        <f>IF(COUNTA(Table13[[#This Row],[Date]:[Location (if more than one)]])=8,"Yes","No")</f>
        <v>Yes</v>
      </c>
    </row>
    <row r="136" spans="1:9" x14ac:dyDescent="0.25">
      <c r="A136" s="42">
        <v>45519</v>
      </c>
      <c r="B136" s="43" t="s">
        <v>249</v>
      </c>
      <c r="C136" s="43" t="s">
        <v>259</v>
      </c>
      <c r="D136" s="43" t="s">
        <v>180</v>
      </c>
      <c r="E136" s="43" t="s">
        <v>35</v>
      </c>
      <c r="F136" s="44">
        <v>46944</v>
      </c>
      <c r="G136" s="43">
        <v>2905</v>
      </c>
      <c r="H136" s="43" t="s">
        <v>39</v>
      </c>
      <c r="I136" s="10" t="str">
        <f>IF(COUNTA(Table13[[#This Row],[Date]:[Location (if more than one)]])=8,"Yes","No")</f>
        <v>Yes</v>
      </c>
    </row>
    <row r="137" spans="1:9" x14ac:dyDescent="0.25">
      <c r="A137" s="42">
        <v>45520</v>
      </c>
      <c r="B137" s="43" t="s">
        <v>255</v>
      </c>
      <c r="C137" s="43" t="s">
        <v>265</v>
      </c>
      <c r="D137" s="43" t="s">
        <v>181</v>
      </c>
      <c r="E137" s="43" t="s">
        <v>54</v>
      </c>
      <c r="F137" s="44">
        <v>3028</v>
      </c>
      <c r="G137" s="43">
        <v>2451</v>
      </c>
      <c r="H137" s="43" t="s">
        <v>49</v>
      </c>
      <c r="I137" s="10" t="str">
        <f>IF(COUNTA(Table13[[#This Row],[Date]:[Location (if more than one)]])=8,"Yes","No")</f>
        <v>Yes</v>
      </c>
    </row>
    <row r="138" spans="1:9" x14ac:dyDescent="0.25">
      <c r="A138" s="42">
        <v>45521</v>
      </c>
      <c r="B138" s="43" t="s">
        <v>253</v>
      </c>
      <c r="C138" s="43" t="s">
        <v>263</v>
      </c>
      <c r="D138" s="43" t="s">
        <v>182</v>
      </c>
      <c r="E138" s="43" t="s">
        <v>48</v>
      </c>
      <c r="F138" s="44">
        <v>52176</v>
      </c>
      <c r="G138" s="43">
        <v>8749</v>
      </c>
      <c r="H138" s="43" t="s">
        <v>46</v>
      </c>
      <c r="I138" s="10" t="str">
        <f>IF(COUNTA(Table13[[#This Row],[Date]:[Location (if more than one)]])=8,"Yes","No")</f>
        <v>Yes</v>
      </c>
    </row>
    <row r="139" spans="1:9" x14ac:dyDescent="0.25">
      <c r="A139" s="42">
        <v>45536</v>
      </c>
      <c r="B139" s="43" t="s">
        <v>252</v>
      </c>
      <c r="C139" s="43" t="s">
        <v>262</v>
      </c>
      <c r="D139" s="43" t="s">
        <v>183</v>
      </c>
      <c r="E139" s="43" t="s">
        <v>45</v>
      </c>
      <c r="F139" s="44">
        <v>21622</v>
      </c>
      <c r="G139" s="43">
        <v>4150</v>
      </c>
      <c r="H139" s="43" t="s">
        <v>39</v>
      </c>
      <c r="I139" s="10" t="str">
        <f>IF(COUNTA(Table13[[#This Row],[Date]:[Location (if more than one)]])=8,"Yes","No")</f>
        <v>Yes</v>
      </c>
    </row>
    <row r="140" spans="1:9" x14ac:dyDescent="0.25">
      <c r="A140" s="42">
        <v>45537</v>
      </c>
      <c r="B140" s="43" t="s">
        <v>255</v>
      </c>
      <c r="C140" s="43" t="s">
        <v>265</v>
      </c>
      <c r="D140" s="43" t="s">
        <v>184</v>
      </c>
      <c r="E140" s="43" t="s">
        <v>54</v>
      </c>
      <c r="F140" s="44">
        <v>72468</v>
      </c>
      <c r="G140" s="43">
        <v>5716</v>
      </c>
      <c r="H140" s="43" t="s">
        <v>39</v>
      </c>
      <c r="I140" s="10" t="str">
        <f>IF(COUNTA(Table13[[#This Row],[Date]:[Location (if more than one)]])=8,"Yes","No")</f>
        <v>Yes</v>
      </c>
    </row>
    <row r="141" spans="1:9" x14ac:dyDescent="0.25">
      <c r="A141" s="42">
        <v>45538</v>
      </c>
      <c r="B141" s="43" t="s">
        <v>258</v>
      </c>
      <c r="C141" s="43" t="s">
        <v>268</v>
      </c>
      <c r="D141" s="43" t="s">
        <v>185</v>
      </c>
      <c r="E141" s="43" t="s">
        <v>75</v>
      </c>
      <c r="F141" s="44">
        <v>99832</v>
      </c>
      <c r="G141" s="43">
        <v>4613</v>
      </c>
      <c r="H141" s="43" t="s">
        <v>43</v>
      </c>
      <c r="I141" s="10" t="str">
        <f>IF(COUNTA(Table13[[#This Row],[Date]:[Location (if more than one)]])=8,"Yes","No")</f>
        <v>Yes</v>
      </c>
    </row>
    <row r="142" spans="1:9" x14ac:dyDescent="0.25">
      <c r="A142" s="42">
        <v>45539</v>
      </c>
      <c r="B142" s="43" t="s">
        <v>258</v>
      </c>
      <c r="C142" s="43" t="s">
        <v>268</v>
      </c>
      <c r="D142" s="43" t="s">
        <v>186</v>
      </c>
      <c r="E142" s="43" t="s">
        <v>75</v>
      </c>
      <c r="F142" s="44">
        <v>30542</v>
      </c>
      <c r="G142" s="43">
        <v>5076</v>
      </c>
      <c r="H142" s="43" t="s">
        <v>36</v>
      </c>
      <c r="I142" s="10" t="str">
        <f>IF(COUNTA(Table13[[#This Row],[Date]:[Location (if more than one)]])=8,"Yes","No")</f>
        <v>Yes</v>
      </c>
    </row>
    <row r="143" spans="1:9" x14ac:dyDescent="0.25">
      <c r="A143" s="42">
        <v>45540</v>
      </c>
      <c r="B143" s="43" t="s">
        <v>249</v>
      </c>
      <c r="C143" s="43" t="s">
        <v>259</v>
      </c>
      <c r="D143" s="43" t="s">
        <v>187</v>
      </c>
      <c r="E143" s="43" t="s">
        <v>35</v>
      </c>
      <c r="F143" s="44">
        <v>10931</v>
      </c>
      <c r="G143" s="43">
        <v>3747</v>
      </c>
      <c r="H143" s="43" t="s">
        <v>49</v>
      </c>
      <c r="I143" s="10" t="str">
        <f>IF(COUNTA(Table13[[#This Row],[Date]:[Location (if more than one)]])=8,"Yes","No")</f>
        <v>Yes</v>
      </c>
    </row>
    <row r="144" spans="1:9" x14ac:dyDescent="0.25">
      <c r="A144" s="42">
        <v>45541</v>
      </c>
      <c r="B144" s="43" t="s">
        <v>253</v>
      </c>
      <c r="C144" s="43" t="s">
        <v>263</v>
      </c>
      <c r="D144" s="43" t="s">
        <v>188</v>
      </c>
      <c r="E144" s="43" t="s">
        <v>48</v>
      </c>
      <c r="F144" s="44">
        <v>4566</v>
      </c>
      <c r="G144" s="43">
        <v>9692</v>
      </c>
      <c r="H144" s="43" t="s">
        <v>43</v>
      </c>
      <c r="I144" s="10" t="str">
        <f>IF(COUNTA(Table13[[#This Row],[Date]:[Location (if more than one)]])=8,"Yes","No")</f>
        <v>Yes</v>
      </c>
    </row>
    <row r="145" spans="1:9" x14ac:dyDescent="0.25">
      <c r="A145" s="42">
        <v>45542</v>
      </c>
      <c r="B145" s="43" t="s">
        <v>250</v>
      </c>
      <c r="C145" s="43" t="s">
        <v>260</v>
      </c>
      <c r="D145" s="43" t="s">
        <v>189</v>
      </c>
      <c r="E145" s="43" t="s">
        <v>38</v>
      </c>
      <c r="F145" s="44">
        <v>62866</v>
      </c>
      <c r="G145" s="43">
        <v>9397</v>
      </c>
      <c r="H145" s="43" t="s">
        <v>49</v>
      </c>
      <c r="I145" s="10" t="str">
        <f>IF(COUNTA(Table13[[#This Row],[Date]:[Location (if more than one)]])=8,"Yes","No")</f>
        <v>Yes</v>
      </c>
    </row>
    <row r="146" spans="1:9" x14ac:dyDescent="0.25">
      <c r="A146" s="42">
        <v>45543</v>
      </c>
      <c r="B146" s="43" t="s">
        <v>258</v>
      </c>
      <c r="C146" s="43" t="s">
        <v>268</v>
      </c>
      <c r="D146" s="43" t="s">
        <v>190</v>
      </c>
      <c r="E146" s="43" t="s">
        <v>75</v>
      </c>
      <c r="F146" s="44">
        <v>67225</v>
      </c>
      <c r="G146" s="43">
        <v>6885</v>
      </c>
      <c r="H146" s="43" t="s">
        <v>49</v>
      </c>
      <c r="I146" s="10" t="str">
        <f>IF(COUNTA(Table13[[#This Row],[Date]:[Location (if more than one)]])=8,"Yes","No")</f>
        <v>Yes</v>
      </c>
    </row>
    <row r="147" spans="1:9" x14ac:dyDescent="0.25">
      <c r="A147" s="42">
        <v>45544</v>
      </c>
      <c r="B147" s="43" t="s">
        <v>257</v>
      </c>
      <c r="C147" s="43" t="s">
        <v>267</v>
      </c>
      <c r="D147" s="43" t="s">
        <v>191</v>
      </c>
      <c r="E147" s="43" t="s">
        <v>64</v>
      </c>
      <c r="F147" s="44">
        <v>82472</v>
      </c>
      <c r="G147" s="43">
        <v>7462</v>
      </c>
      <c r="H147" s="43" t="s">
        <v>36</v>
      </c>
      <c r="I147" s="10" t="str">
        <f>IF(COUNTA(Table13[[#This Row],[Date]:[Location (if more than one)]])=8,"Yes","No")</f>
        <v>Yes</v>
      </c>
    </row>
    <row r="148" spans="1:9" x14ac:dyDescent="0.25">
      <c r="A148" s="42">
        <v>45545</v>
      </c>
      <c r="B148" s="43" t="s">
        <v>255</v>
      </c>
      <c r="C148" s="43" t="s">
        <v>265</v>
      </c>
      <c r="D148" s="43" t="s">
        <v>192</v>
      </c>
      <c r="E148" s="43" t="s">
        <v>54</v>
      </c>
      <c r="F148" s="44">
        <v>62979</v>
      </c>
      <c r="G148" s="43">
        <v>1159</v>
      </c>
      <c r="H148" s="43" t="s">
        <v>39</v>
      </c>
      <c r="I148" s="10" t="str">
        <f>IF(COUNTA(Table13[[#This Row],[Date]:[Location (if more than one)]])=8,"Yes","No")</f>
        <v>Yes</v>
      </c>
    </row>
    <row r="149" spans="1:9" x14ac:dyDescent="0.25">
      <c r="A149" s="42">
        <v>45546</v>
      </c>
      <c r="B149" s="43" t="s">
        <v>257</v>
      </c>
      <c r="C149" s="43" t="s">
        <v>267</v>
      </c>
      <c r="D149" s="43" t="s">
        <v>193</v>
      </c>
      <c r="E149" s="43" t="s">
        <v>64</v>
      </c>
      <c r="F149" s="44">
        <v>494</v>
      </c>
      <c r="G149" s="43">
        <v>4072</v>
      </c>
      <c r="H149" s="43" t="s">
        <v>36</v>
      </c>
      <c r="I149" s="10" t="str">
        <f>IF(COUNTA(Table13[[#This Row],[Date]:[Location (if more than one)]])=8,"Yes","No")</f>
        <v>Yes</v>
      </c>
    </row>
    <row r="150" spans="1:9" x14ac:dyDescent="0.25">
      <c r="A150" s="42">
        <v>45547</v>
      </c>
      <c r="B150" s="43" t="s">
        <v>255</v>
      </c>
      <c r="C150" s="43" t="s">
        <v>265</v>
      </c>
      <c r="D150" s="43" t="s">
        <v>194</v>
      </c>
      <c r="E150" s="43" t="s">
        <v>54</v>
      </c>
      <c r="F150" s="44">
        <v>55102</v>
      </c>
      <c r="G150" s="43">
        <v>3479</v>
      </c>
      <c r="H150" s="43" t="s">
        <v>49</v>
      </c>
      <c r="I150" s="10" t="str">
        <f>IF(COUNTA(Table13[[#This Row],[Date]:[Location (if more than one)]])=8,"Yes","No")</f>
        <v>Yes</v>
      </c>
    </row>
    <row r="151" spans="1:9" x14ac:dyDescent="0.25">
      <c r="A151" s="42">
        <v>45548</v>
      </c>
      <c r="B151" s="43" t="s">
        <v>252</v>
      </c>
      <c r="C151" s="43" t="s">
        <v>262</v>
      </c>
      <c r="D151" s="43" t="s">
        <v>195</v>
      </c>
      <c r="E151" s="43" t="s">
        <v>45</v>
      </c>
      <c r="F151" s="44">
        <v>591</v>
      </c>
      <c r="G151" s="43">
        <v>8285</v>
      </c>
      <c r="H151" s="43" t="s">
        <v>39</v>
      </c>
      <c r="I151" s="10" t="str">
        <f>IF(COUNTA(Table13[[#This Row],[Date]:[Location (if more than one)]])=8,"Yes","No")</f>
        <v>Yes</v>
      </c>
    </row>
    <row r="152" spans="1:9" x14ac:dyDescent="0.25">
      <c r="A152" s="42">
        <v>45549</v>
      </c>
      <c r="B152" s="43" t="s">
        <v>253</v>
      </c>
      <c r="C152" s="43" t="s">
        <v>263</v>
      </c>
      <c r="D152" s="43" t="s">
        <v>196</v>
      </c>
      <c r="E152" s="43" t="s">
        <v>48</v>
      </c>
      <c r="F152" s="44">
        <v>67451</v>
      </c>
      <c r="G152" s="43">
        <v>5843</v>
      </c>
      <c r="H152" s="43" t="s">
        <v>49</v>
      </c>
      <c r="I152" s="10" t="str">
        <f>IF(COUNTA(Table13[[#This Row],[Date]:[Location (if more than one)]])=8,"Yes","No")</f>
        <v>Yes</v>
      </c>
    </row>
    <row r="153" spans="1:9" x14ac:dyDescent="0.25">
      <c r="A153" s="42">
        <v>45550</v>
      </c>
      <c r="B153" s="43" t="s">
        <v>254</v>
      </c>
      <c r="C153" s="43" t="s">
        <v>264</v>
      </c>
      <c r="D153" s="43" t="s">
        <v>197</v>
      </c>
      <c r="E153" s="43" t="s">
        <v>52</v>
      </c>
      <c r="F153" s="44">
        <v>89221</v>
      </c>
      <c r="G153" s="43">
        <v>3376</v>
      </c>
      <c r="H153" s="43" t="s">
        <v>43</v>
      </c>
      <c r="I153" s="10" t="str">
        <f>IF(COUNTA(Table13[[#This Row],[Date]:[Location (if more than one)]])=8,"Yes","No")</f>
        <v>Yes</v>
      </c>
    </row>
    <row r="154" spans="1:9" x14ac:dyDescent="0.25">
      <c r="A154" s="42">
        <v>45551</v>
      </c>
      <c r="B154" s="43" t="s">
        <v>257</v>
      </c>
      <c r="C154" s="43" t="s">
        <v>267</v>
      </c>
      <c r="D154" s="43" t="s">
        <v>198</v>
      </c>
      <c r="E154" s="43" t="s">
        <v>64</v>
      </c>
      <c r="F154" s="44">
        <v>74897</v>
      </c>
      <c r="G154" s="43">
        <v>7345</v>
      </c>
      <c r="H154" s="43" t="s">
        <v>46</v>
      </c>
      <c r="I154" s="10" t="str">
        <f>IF(COUNTA(Table13[[#This Row],[Date]:[Location (if more than one)]])=8,"Yes","No")</f>
        <v>Yes</v>
      </c>
    </row>
    <row r="155" spans="1:9" x14ac:dyDescent="0.25">
      <c r="A155" s="42">
        <v>45552</v>
      </c>
      <c r="B155" s="43" t="s">
        <v>251</v>
      </c>
      <c r="C155" s="43" t="s">
        <v>261</v>
      </c>
      <c r="D155" s="43" t="s">
        <v>199</v>
      </c>
      <c r="E155" s="43" t="s">
        <v>41</v>
      </c>
      <c r="F155" s="44">
        <v>84603</v>
      </c>
      <c r="G155" s="43">
        <v>2924</v>
      </c>
      <c r="H155" s="43" t="s">
        <v>49</v>
      </c>
      <c r="I155" s="10" t="str">
        <f>IF(COUNTA(Table13[[#This Row],[Date]:[Location (if more than one)]])=8,"Yes","No")</f>
        <v>Yes</v>
      </c>
    </row>
    <row r="156" spans="1:9" x14ac:dyDescent="0.25">
      <c r="A156" s="42">
        <v>45566</v>
      </c>
      <c r="B156" s="43" t="s">
        <v>251</v>
      </c>
      <c r="C156" s="43" t="s">
        <v>261</v>
      </c>
      <c r="D156" s="43" t="s">
        <v>200</v>
      </c>
      <c r="E156" s="43" t="s">
        <v>41</v>
      </c>
      <c r="F156" s="44">
        <v>73970</v>
      </c>
      <c r="G156" s="43">
        <v>8888</v>
      </c>
      <c r="H156" s="43" t="s">
        <v>43</v>
      </c>
      <c r="I156" s="10" t="str">
        <f>IF(COUNTA(Table13[[#This Row],[Date]:[Location (if more than one)]])=8,"Yes","No")</f>
        <v>Yes</v>
      </c>
    </row>
    <row r="157" spans="1:9" x14ac:dyDescent="0.25">
      <c r="A157" s="42">
        <v>45567</v>
      </c>
      <c r="B157" s="43" t="s">
        <v>254</v>
      </c>
      <c r="C157" s="43" t="s">
        <v>264</v>
      </c>
      <c r="D157" s="43" t="s">
        <v>201</v>
      </c>
      <c r="E157" s="43" t="s">
        <v>52</v>
      </c>
      <c r="F157" s="44">
        <v>98459</v>
      </c>
      <c r="G157" s="43">
        <v>6878</v>
      </c>
      <c r="H157" s="43" t="s">
        <v>39</v>
      </c>
      <c r="I157" s="10" t="str">
        <f>IF(COUNTA(Table13[[#This Row],[Date]:[Location (if more than one)]])=8,"Yes","No")</f>
        <v>Yes</v>
      </c>
    </row>
    <row r="158" spans="1:9" x14ac:dyDescent="0.25">
      <c r="A158" s="42">
        <v>45568</v>
      </c>
      <c r="B158" s="43" t="s">
        <v>252</v>
      </c>
      <c r="C158" s="43" t="s">
        <v>262</v>
      </c>
      <c r="D158" s="43" t="s">
        <v>202</v>
      </c>
      <c r="E158" s="43" t="s">
        <v>45</v>
      </c>
      <c r="F158" s="44">
        <v>10947</v>
      </c>
      <c r="G158" s="43">
        <v>3507</v>
      </c>
      <c r="H158" s="43" t="s">
        <v>39</v>
      </c>
      <c r="I158" s="10" t="str">
        <f>IF(COUNTA(Table13[[#This Row],[Date]:[Location (if more than one)]])=8,"Yes","No")</f>
        <v>Yes</v>
      </c>
    </row>
    <row r="159" spans="1:9" x14ac:dyDescent="0.25">
      <c r="A159" s="42">
        <v>45569</v>
      </c>
      <c r="B159" s="43" t="s">
        <v>256</v>
      </c>
      <c r="C159" s="43" t="s">
        <v>266</v>
      </c>
      <c r="D159" s="43" t="s">
        <v>203</v>
      </c>
      <c r="E159" s="43" t="s">
        <v>59</v>
      </c>
      <c r="F159" s="44">
        <v>8958</v>
      </c>
      <c r="G159" s="43">
        <v>7089</v>
      </c>
      <c r="H159" s="43" t="s">
        <v>36</v>
      </c>
      <c r="I159" s="10" t="str">
        <f>IF(COUNTA(Table13[[#This Row],[Date]:[Location (if more than one)]])=8,"Yes","No")</f>
        <v>Yes</v>
      </c>
    </row>
    <row r="160" spans="1:9" x14ac:dyDescent="0.25">
      <c r="A160" s="42">
        <v>45570</v>
      </c>
      <c r="B160" s="43" t="s">
        <v>249</v>
      </c>
      <c r="C160" s="43" t="s">
        <v>259</v>
      </c>
      <c r="D160" s="43" t="s">
        <v>204</v>
      </c>
      <c r="E160" s="43" t="s">
        <v>35</v>
      </c>
      <c r="F160" s="44">
        <v>13642</v>
      </c>
      <c r="G160" s="43">
        <v>4986</v>
      </c>
      <c r="H160" s="43" t="s">
        <v>49</v>
      </c>
      <c r="I160" s="10" t="str">
        <f>IF(COUNTA(Table13[[#This Row],[Date]:[Location (if more than one)]])=8,"Yes","No")</f>
        <v>Yes</v>
      </c>
    </row>
    <row r="161" spans="1:9" x14ac:dyDescent="0.25">
      <c r="A161" s="42">
        <v>45571</v>
      </c>
      <c r="B161" s="43" t="s">
        <v>251</v>
      </c>
      <c r="C161" s="43" t="s">
        <v>261</v>
      </c>
      <c r="D161" s="43" t="s">
        <v>205</v>
      </c>
      <c r="E161" s="43" t="s">
        <v>41</v>
      </c>
      <c r="F161" s="44">
        <v>63156</v>
      </c>
      <c r="G161" s="43">
        <v>4238</v>
      </c>
      <c r="H161" s="43" t="s">
        <v>46</v>
      </c>
      <c r="I161" s="10" t="str">
        <f>IF(COUNTA(Table13[[#This Row],[Date]:[Location (if more than one)]])=8,"Yes","No")</f>
        <v>Yes</v>
      </c>
    </row>
    <row r="162" spans="1:9" x14ac:dyDescent="0.25">
      <c r="A162" s="42">
        <v>45572</v>
      </c>
      <c r="B162" s="43" t="s">
        <v>254</v>
      </c>
      <c r="C162" s="43" t="s">
        <v>264</v>
      </c>
      <c r="D162" s="43" t="s">
        <v>206</v>
      </c>
      <c r="E162" s="43" t="s">
        <v>52</v>
      </c>
      <c r="F162" s="44">
        <v>98866</v>
      </c>
      <c r="G162" s="43">
        <v>7093</v>
      </c>
      <c r="H162" s="43" t="s">
        <v>43</v>
      </c>
      <c r="I162" s="10" t="str">
        <f>IF(COUNTA(Table13[[#This Row],[Date]:[Location (if more than one)]])=8,"Yes","No")</f>
        <v>Yes</v>
      </c>
    </row>
    <row r="163" spans="1:9" x14ac:dyDescent="0.25">
      <c r="A163" s="42">
        <v>45573</v>
      </c>
      <c r="B163" s="43" t="s">
        <v>251</v>
      </c>
      <c r="C163" s="43" t="s">
        <v>261</v>
      </c>
      <c r="D163" s="43" t="s">
        <v>207</v>
      </c>
      <c r="E163" s="43" t="s">
        <v>41</v>
      </c>
      <c r="F163" s="44">
        <v>86458</v>
      </c>
      <c r="G163" s="43">
        <v>5898</v>
      </c>
      <c r="H163" s="43" t="s">
        <v>43</v>
      </c>
      <c r="I163" s="10" t="str">
        <f>IF(COUNTA(Table13[[#This Row],[Date]:[Location (if more than one)]])=8,"Yes","No")</f>
        <v>Yes</v>
      </c>
    </row>
    <row r="164" spans="1:9" x14ac:dyDescent="0.25">
      <c r="A164" s="42">
        <v>45574</v>
      </c>
      <c r="B164" s="43" t="s">
        <v>251</v>
      </c>
      <c r="C164" s="43" t="s">
        <v>261</v>
      </c>
      <c r="D164" s="43" t="s">
        <v>208</v>
      </c>
      <c r="E164" s="43" t="s">
        <v>41</v>
      </c>
      <c r="F164" s="44">
        <v>46104</v>
      </c>
      <c r="G164" s="43">
        <v>2935</v>
      </c>
      <c r="H164" s="43" t="s">
        <v>36</v>
      </c>
      <c r="I164" s="10" t="str">
        <f>IF(COUNTA(Table13[[#This Row],[Date]:[Location (if more than one)]])=8,"Yes","No")</f>
        <v>Yes</v>
      </c>
    </row>
    <row r="165" spans="1:9" x14ac:dyDescent="0.25">
      <c r="A165" s="42">
        <v>45575</v>
      </c>
      <c r="B165" s="43" t="s">
        <v>252</v>
      </c>
      <c r="C165" s="43" t="s">
        <v>262</v>
      </c>
      <c r="D165" s="43" t="s">
        <v>209</v>
      </c>
      <c r="E165" s="43" t="s">
        <v>45</v>
      </c>
      <c r="F165" s="44">
        <v>91672</v>
      </c>
      <c r="G165" s="43">
        <v>6654</v>
      </c>
      <c r="H165" s="43" t="s">
        <v>39</v>
      </c>
      <c r="I165" s="10" t="str">
        <f>IF(COUNTA(Table13[[#This Row],[Date]:[Location (if more than one)]])=8,"Yes","No")</f>
        <v>Yes</v>
      </c>
    </row>
    <row r="166" spans="1:9" x14ac:dyDescent="0.25">
      <c r="A166" s="42">
        <v>45576</v>
      </c>
      <c r="B166" s="43" t="s">
        <v>254</v>
      </c>
      <c r="C166" s="43" t="s">
        <v>264</v>
      </c>
      <c r="D166" s="43" t="s">
        <v>210</v>
      </c>
      <c r="E166" s="43" t="s">
        <v>52</v>
      </c>
      <c r="F166" s="44">
        <v>15000</v>
      </c>
      <c r="G166" s="43">
        <v>8956</v>
      </c>
      <c r="H166" s="43" t="s">
        <v>39</v>
      </c>
      <c r="I166" s="10" t="str">
        <f>IF(COUNTA(Table13[[#This Row],[Date]:[Location (if more than one)]])=8,"Yes","No")</f>
        <v>Yes</v>
      </c>
    </row>
    <row r="167" spans="1:9" x14ac:dyDescent="0.25">
      <c r="A167" s="42">
        <v>45577</v>
      </c>
      <c r="B167" s="43" t="s">
        <v>257</v>
      </c>
      <c r="C167" s="43" t="s">
        <v>267</v>
      </c>
      <c r="D167" s="43" t="s">
        <v>211</v>
      </c>
      <c r="E167" s="43" t="s">
        <v>64</v>
      </c>
      <c r="F167" s="44">
        <v>33742</v>
      </c>
      <c r="G167" s="43">
        <v>8971</v>
      </c>
      <c r="H167" s="43" t="s">
        <v>46</v>
      </c>
      <c r="I167" s="10" t="str">
        <f>IF(COUNTA(Table13[[#This Row],[Date]:[Location (if more than one)]])=8,"Yes","No")</f>
        <v>Yes</v>
      </c>
    </row>
    <row r="168" spans="1:9" x14ac:dyDescent="0.25">
      <c r="A168" s="42">
        <v>45578</v>
      </c>
      <c r="B168" s="43" t="s">
        <v>254</v>
      </c>
      <c r="C168" s="43" t="s">
        <v>264</v>
      </c>
      <c r="D168" s="43" t="s">
        <v>212</v>
      </c>
      <c r="E168" s="43" t="s">
        <v>52</v>
      </c>
      <c r="F168" s="44">
        <v>3019</v>
      </c>
      <c r="G168" s="43">
        <v>3500</v>
      </c>
      <c r="H168" s="43" t="s">
        <v>49</v>
      </c>
      <c r="I168" s="10" t="str">
        <f>IF(COUNTA(Table13[[#This Row],[Date]:[Location (if more than one)]])=8,"Yes","No")</f>
        <v>Yes</v>
      </c>
    </row>
    <row r="169" spans="1:9" x14ac:dyDescent="0.25">
      <c r="A169" s="42">
        <v>45579</v>
      </c>
      <c r="B169" s="43" t="s">
        <v>251</v>
      </c>
      <c r="C169" s="43" t="s">
        <v>261</v>
      </c>
      <c r="D169" s="43" t="s">
        <v>213</v>
      </c>
      <c r="E169" s="43" t="s">
        <v>41</v>
      </c>
      <c r="F169" s="44">
        <v>70508</v>
      </c>
      <c r="G169" s="43">
        <v>7792</v>
      </c>
      <c r="H169" s="43" t="s">
        <v>36</v>
      </c>
      <c r="I169" s="10" t="str">
        <f>IF(COUNTA(Table13[[#This Row],[Date]:[Location (if more than one)]])=8,"Yes","No")</f>
        <v>Yes</v>
      </c>
    </row>
    <row r="170" spans="1:9" x14ac:dyDescent="0.25">
      <c r="A170" s="42">
        <v>45580</v>
      </c>
      <c r="B170" s="43" t="s">
        <v>254</v>
      </c>
      <c r="C170" s="43" t="s">
        <v>264</v>
      </c>
      <c r="D170" s="43" t="s">
        <v>214</v>
      </c>
      <c r="E170" s="43" t="s">
        <v>52</v>
      </c>
      <c r="F170" s="44">
        <v>32903</v>
      </c>
      <c r="G170" s="43">
        <v>7363</v>
      </c>
      <c r="H170" s="43" t="s">
        <v>39</v>
      </c>
      <c r="I170" s="10" t="str">
        <f>IF(COUNTA(Table13[[#This Row],[Date]:[Location (if more than one)]])=8,"Yes","No")</f>
        <v>Yes</v>
      </c>
    </row>
    <row r="171" spans="1:9" x14ac:dyDescent="0.25">
      <c r="A171" s="42">
        <v>45581</v>
      </c>
      <c r="B171" s="43" t="s">
        <v>257</v>
      </c>
      <c r="C171" s="43" t="s">
        <v>267</v>
      </c>
      <c r="D171" s="43" t="s">
        <v>215</v>
      </c>
      <c r="E171" s="43" t="s">
        <v>64</v>
      </c>
      <c r="F171" s="44">
        <v>34526</v>
      </c>
      <c r="G171" s="43">
        <v>3331</v>
      </c>
      <c r="H171" s="43" t="s">
        <v>36</v>
      </c>
      <c r="I171" s="10" t="str">
        <f>IF(COUNTA(Table13[[#This Row],[Date]:[Location (if more than one)]])=8,"Yes","No")</f>
        <v>Yes</v>
      </c>
    </row>
    <row r="172" spans="1:9" x14ac:dyDescent="0.25">
      <c r="A172" s="42">
        <v>45582</v>
      </c>
      <c r="B172" s="43" t="s">
        <v>258</v>
      </c>
      <c r="C172" s="43" t="s">
        <v>268</v>
      </c>
      <c r="D172" s="43" t="s">
        <v>216</v>
      </c>
      <c r="E172" s="43" t="s">
        <v>75</v>
      </c>
      <c r="F172" s="44">
        <v>1461</v>
      </c>
      <c r="G172" s="43">
        <v>7404</v>
      </c>
      <c r="H172" s="43" t="s">
        <v>39</v>
      </c>
      <c r="I172" s="10" t="str">
        <f>IF(COUNTA(Table13[[#This Row],[Date]:[Location (if more than one)]])=8,"Yes","No")</f>
        <v>Yes</v>
      </c>
    </row>
    <row r="173" spans="1:9" x14ac:dyDescent="0.25">
      <c r="A173" s="42">
        <v>45597</v>
      </c>
      <c r="B173" s="43" t="s">
        <v>249</v>
      </c>
      <c r="C173" s="43" t="s">
        <v>259</v>
      </c>
      <c r="D173" s="43" t="s">
        <v>217</v>
      </c>
      <c r="E173" s="43" t="s">
        <v>35</v>
      </c>
      <c r="F173" s="44">
        <v>9633</v>
      </c>
      <c r="G173" s="43">
        <v>2824</v>
      </c>
      <c r="H173" s="43" t="s">
        <v>43</v>
      </c>
      <c r="I173" s="10" t="str">
        <f>IF(COUNTA(Table13[[#This Row],[Date]:[Location (if more than one)]])=8,"Yes","No")</f>
        <v>Yes</v>
      </c>
    </row>
    <row r="174" spans="1:9" x14ac:dyDescent="0.25">
      <c r="A174" s="42">
        <v>45598</v>
      </c>
      <c r="B174" s="43" t="s">
        <v>255</v>
      </c>
      <c r="C174" s="43" t="s">
        <v>265</v>
      </c>
      <c r="D174" s="43" t="s">
        <v>218</v>
      </c>
      <c r="E174" s="43" t="s">
        <v>54</v>
      </c>
      <c r="F174" s="44">
        <v>8445</v>
      </c>
      <c r="G174" s="43">
        <v>7073</v>
      </c>
      <c r="H174" s="43" t="s">
        <v>46</v>
      </c>
      <c r="I174" s="10" t="str">
        <f>IF(COUNTA(Table13[[#This Row],[Date]:[Location (if more than one)]])=8,"Yes","No")</f>
        <v>Yes</v>
      </c>
    </row>
    <row r="175" spans="1:9" x14ac:dyDescent="0.25">
      <c r="A175" s="42">
        <v>45599</v>
      </c>
      <c r="B175" s="43" t="s">
        <v>253</v>
      </c>
      <c r="C175" s="43" t="s">
        <v>263</v>
      </c>
      <c r="D175" s="43" t="s">
        <v>219</v>
      </c>
      <c r="E175" s="43" t="s">
        <v>48</v>
      </c>
      <c r="F175" s="44">
        <v>99951</v>
      </c>
      <c r="G175" s="43">
        <v>3601</v>
      </c>
      <c r="H175" s="43" t="s">
        <v>49</v>
      </c>
      <c r="I175" s="10" t="str">
        <f>IF(COUNTA(Table13[[#This Row],[Date]:[Location (if more than one)]])=8,"Yes","No")</f>
        <v>Yes</v>
      </c>
    </row>
    <row r="176" spans="1:9" x14ac:dyDescent="0.25">
      <c r="A176" s="42">
        <v>45600</v>
      </c>
      <c r="B176" s="43" t="s">
        <v>251</v>
      </c>
      <c r="C176" s="43" t="s">
        <v>261</v>
      </c>
      <c r="D176" s="43" t="s">
        <v>220</v>
      </c>
      <c r="E176" s="43" t="s">
        <v>41</v>
      </c>
      <c r="F176" s="44">
        <v>44448</v>
      </c>
      <c r="G176" s="43">
        <v>1802</v>
      </c>
      <c r="H176" s="43" t="s">
        <v>39</v>
      </c>
      <c r="I176" s="10" t="str">
        <f>IF(COUNTA(Table13[[#This Row],[Date]:[Location (if more than one)]])=8,"Yes","No")</f>
        <v>Yes</v>
      </c>
    </row>
    <row r="177" spans="1:9" x14ac:dyDescent="0.25">
      <c r="A177" s="42">
        <v>45601</v>
      </c>
      <c r="B177" s="43" t="s">
        <v>253</v>
      </c>
      <c r="C177" s="43" t="s">
        <v>263</v>
      </c>
      <c r="D177" s="43" t="s">
        <v>221</v>
      </c>
      <c r="E177" s="43" t="s">
        <v>48</v>
      </c>
      <c r="F177" s="44">
        <v>58945</v>
      </c>
      <c r="G177" s="43">
        <v>5315</v>
      </c>
      <c r="H177" s="43" t="s">
        <v>36</v>
      </c>
      <c r="I177" s="10" t="str">
        <f>IF(COUNTA(Table13[[#This Row],[Date]:[Location (if more than one)]])=8,"Yes","No")</f>
        <v>Yes</v>
      </c>
    </row>
    <row r="178" spans="1:9" x14ac:dyDescent="0.25">
      <c r="A178" s="42">
        <v>45602</v>
      </c>
      <c r="B178" s="43" t="s">
        <v>251</v>
      </c>
      <c r="C178" s="43" t="s">
        <v>261</v>
      </c>
      <c r="D178" s="43" t="s">
        <v>222</v>
      </c>
      <c r="E178" s="43" t="s">
        <v>41</v>
      </c>
      <c r="F178" s="44">
        <v>67364</v>
      </c>
      <c r="G178" s="43">
        <v>1754</v>
      </c>
      <c r="H178" s="43" t="s">
        <v>39</v>
      </c>
      <c r="I178" s="10" t="str">
        <f>IF(COUNTA(Table13[[#This Row],[Date]:[Location (if more than one)]])=8,"Yes","No")</f>
        <v>Yes</v>
      </c>
    </row>
    <row r="179" spans="1:9" x14ac:dyDescent="0.25">
      <c r="A179" s="42">
        <v>45603</v>
      </c>
      <c r="B179" s="43" t="s">
        <v>258</v>
      </c>
      <c r="C179" s="43" t="s">
        <v>268</v>
      </c>
      <c r="D179" s="43" t="s">
        <v>223</v>
      </c>
      <c r="E179" s="43" t="s">
        <v>75</v>
      </c>
      <c r="F179" s="44">
        <v>70240</v>
      </c>
      <c r="G179" s="43">
        <v>8315</v>
      </c>
      <c r="H179" s="43" t="s">
        <v>49</v>
      </c>
      <c r="I179" s="10" t="str">
        <f>IF(COUNTA(Table13[[#This Row],[Date]:[Location (if more than one)]])=8,"Yes","No")</f>
        <v>Yes</v>
      </c>
    </row>
    <row r="180" spans="1:9" x14ac:dyDescent="0.25">
      <c r="A180" s="42">
        <v>45604</v>
      </c>
      <c r="B180" s="43" t="s">
        <v>254</v>
      </c>
      <c r="C180" s="43" t="s">
        <v>264</v>
      </c>
      <c r="D180" s="43" t="s">
        <v>224</v>
      </c>
      <c r="E180" s="43" t="s">
        <v>52</v>
      </c>
      <c r="F180" s="44">
        <v>71266</v>
      </c>
      <c r="G180" s="43">
        <v>3677</v>
      </c>
      <c r="H180" s="43" t="s">
        <v>43</v>
      </c>
      <c r="I180" s="10" t="str">
        <f>IF(COUNTA(Table13[[#This Row],[Date]:[Location (if more than one)]])=8,"Yes","No")</f>
        <v>Yes</v>
      </c>
    </row>
    <row r="181" spans="1:9" x14ac:dyDescent="0.25">
      <c r="A181" s="42">
        <v>45605</v>
      </c>
      <c r="B181" s="43" t="s">
        <v>252</v>
      </c>
      <c r="C181" s="43" t="s">
        <v>262</v>
      </c>
      <c r="D181" s="43" t="s">
        <v>225</v>
      </c>
      <c r="E181" s="43" t="s">
        <v>45</v>
      </c>
      <c r="F181" s="44">
        <v>42447</v>
      </c>
      <c r="G181" s="43">
        <v>4125</v>
      </c>
      <c r="H181" s="43" t="s">
        <v>39</v>
      </c>
      <c r="I181" s="10" t="str">
        <f>IF(COUNTA(Table13[[#This Row],[Date]:[Location (if more than one)]])=8,"Yes","No")</f>
        <v>Yes</v>
      </c>
    </row>
    <row r="182" spans="1:9" x14ac:dyDescent="0.25">
      <c r="A182" s="42">
        <v>45606</v>
      </c>
      <c r="B182" s="43" t="s">
        <v>256</v>
      </c>
      <c r="C182" s="43" t="s">
        <v>266</v>
      </c>
      <c r="D182" s="43" t="s">
        <v>226</v>
      </c>
      <c r="E182" s="43" t="s">
        <v>59</v>
      </c>
      <c r="F182" s="44">
        <v>58950</v>
      </c>
      <c r="G182" s="43">
        <v>4096</v>
      </c>
      <c r="H182" s="43" t="s">
        <v>39</v>
      </c>
      <c r="I182" s="10" t="str">
        <f>IF(COUNTA(Table13[[#This Row],[Date]:[Location (if more than one)]])=8,"Yes","No")</f>
        <v>Yes</v>
      </c>
    </row>
    <row r="183" spans="1:9" x14ac:dyDescent="0.25">
      <c r="A183" s="42">
        <v>45607</v>
      </c>
      <c r="B183" s="43" t="s">
        <v>257</v>
      </c>
      <c r="C183" s="43" t="s">
        <v>267</v>
      </c>
      <c r="D183" s="43" t="s">
        <v>227</v>
      </c>
      <c r="E183" s="43" t="s">
        <v>64</v>
      </c>
      <c r="F183" s="44">
        <v>83395</v>
      </c>
      <c r="G183" s="43">
        <v>9151</v>
      </c>
      <c r="H183" s="43" t="s">
        <v>36</v>
      </c>
      <c r="I183" s="10" t="str">
        <f>IF(COUNTA(Table13[[#This Row],[Date]:[Location (if more than one)]])=8,"Yes","No")</f>
        <v>Yes</v>
      </c>
    </row>
    <row r="184" spans="1:9" x14ac:dyDescent="0.25">
      <c r="A184" s="42">
        <v>45608</v>
      </c>
      <c r="B184" s="43" t="s">
        <v>255</v>
      </c>
      <c r="C184" s="43" t="s">
        <v>265</v>
      </c>
      <c r="D184" s="43" t="s">
        <v>228</v>
      </c>
      <c r="E184" s="43" t="s">
        <v>54</v>
      </c>
      <c r="F184" s="44">
        <v>25463</v>
      </c>
      <c r="G184" s="43">
        <v>5634</v>
      </c>
      <c r="H184" s="43" t="s">
        <v>46</v>
      </c>
      <c r="I184" s="10" t="str">
        <f>IF(COUNTA(Table13[[#This Row],[Date]:[Location (if more than one)]])=8,"Yes","No")</f>
        <v>Yes</v>
      </c>
    </row>
    <row r="185" spans="1:9" x14ac:dyDescent="0.25">
      <c r="A185" s="42">
        <v>45609</v>
      </c>
      <c r="B185" s="43" t="s">
        <v>253</v>
      </c>
      <c r="C185" s="43" t="s">
        <v>263</v>
      </c>
      <c r="D185" s="43" t="s">
        <v>229</v>
      </c>
      <c r="E185" s="43" t="s">
        <v>48</v>
      </c>
      <c r="F185" s="44">
        <v>91832</v>
      </c>
      <c r="G185" s="43">
        <v>1598</v>
      </c>
      <c r="H185" s="43" t="s">
        <v>39</v>
      </c>
      <c r="I185" s="10" t="str">
        <f>IF(COUNTA(Table13[[#This Row],[Date]:[Location (if more than one)]])=8,"Yes","No")</f>
        <v>Yes</v>
      </c>
    </row>
    <row r="186" spans="1:9" x14ac:dyDescent="0.25">
      <c r="A186" s="42">
        <v>45610</v>
      </c>
      <c r="B186" s="43" t="s">
        <v>251</v>
      </c>
      <c r="C186" s="43" t="s">
        <v>261</v>
      </c>
      <c r="D186" s="43" t="s">
        <v>230</v>
      </c>
      <c r="E186" s="43" t="s">
        <v>41</v>
      </c>
      <c r="F186" s="44">
        <v>93218</v>
      </c>
      <c r="G186" s="43">
        <v>7404</v>
      </c>
      <c r="H186" s="43" t="s">
        <v>49</v>
      </c>
      <c r="I186" s="10" t="str">
        <f>IF(COUNTA(Table13[[#This Row],[Date]:[Location (if more than one)]])=8,"Yes","No")</f>
        <v>Yes</v>
      </c>
    </row>
    <row r="187" spans="1:9" x14ac:dyDescent="0.25">
      <c r="A187" s="42">
        <v>45611</v>
      </c>
      <c r="B187" s="43" t="s">
        <v>254</v>
      </c>
      <c r="C187" s="43" t="s">
        <v>264</v>
      </c>
      <c r="D187" s="43" t="s">
        <v>231</v>
      </c>
      <c r="E187" s="43" t="s">
        <v>52</v>
      </c>
      <c r="F187" s="44">
        <v>81303</v>
      </c>
      <c r="G187" s="43">
        <v>9471</v>
      </c>
      <c r="H187" s="43" t="s">
        <v>43</v>
      </c>
      <c r="I187" s="10" t="str">
        <f>IF(COUNTA(Table13[[#This Row],[Date]:[Location (if more than one)]])=8,"Yes","No")</f>
        <v>Yes</v>
      </c>
    </row>
    <row r="188" spans="1:9" x14ac:dyDescent="0.25">
      <c r="A188" s="42">
        <v>45612</v>
      </c>
      <c r="B188" s="43" t="s">
        <v>256</v>
      </c>
      <c r="C188" s="43" t="s">
        <v>266</v>
      </c>
      <c r="D188" s="43" t="s">
        <v>232</v>
      </c>
      <c r="E188" s="43" t="s">
        <v>59</v>
      </c>
      <c r="F188" s="44">
        <v>27757</v>
      </c>
      <c r="G188" s="43">
        <v>1598</v>
      </c>
      <c r="H188" s="43" t="s">
        <v>43</v>
      </c>
      <c r="I188" s="10" t="str">
        <f>IF(COUNTA(Table13[[#This Row],[Date]:[Location (if more than one)]])=8,"Yes","No")</f>
        <v>Yes</v>
      </c>
    </row>
    <row r="189" spans="1:9" x14ac:dyDescent="0.25">
      <c r="A189" s="42">
        <v>45613</v>
      </c>
      <c r="B189" s="43" t="s">
        <v>252</v>
      </c>
      <c r="C189" s="43" t="s">
        <v>262</v>
      </c>
      <c r="D189" s="43" t="s">
        <v>233</v>
      </c>
      <c r="E189" s="43" t="s">
        <v>45</v>
      </c>
      <c r="F189" s="44">
        <v>96959</v>
      </c>
      <c r="G189" s="43">
        <v>7219</v>
      </c>
      <c r="H189" s="43" t="s">
        <v>46</v>
      </c>
      <c r="I189" s="10" t="str">
        <f>IF(COUNTA(Table13[[#This Row],[Date]:[Location (if more than one)]])=8,"Yes","No")</f>
        <v>Yes</v>
      </c>
    </row>
    <row r="190" spans="1:9" x14ac:dyDescent="0.25">
      <c r="A190" s="42">
        <v>45627</v>
      </c>
      <c r="B190" s="43" t="s">
        <v>251</v>
      </c>
      <c r="C190" s="43" t="s">
        <v>261</v>
      </c>
      <c r="D190" s="43" t="s">
        <v>234</v>
      </c>
      <c r="E190" s="43" t="s">
        <v>41</v>
      </c>
      <c r="F190" s="44">
        <v>89025</v>
      </c>
      <c r="G190" s="43">
        <v>3100</v>
      </c>
      <c r="H190" s="43" t="s">
        <v>49</v>
      </c>
      <c r="I190" s="10" t="str">
        <f>IF(COUNTA(Table13[[#This Row],[Date]:[Location (if more than one)]])=8,"Yes","No")</f>
        <v>Yes</v>
      </c>
    </row>
    <row r="191" spans="1:9" x14ac:dyDescent="0.25">
      <c r="A191" s="42">
        <v>45628</v>
      </c>
      <c r="B191" s="43" t="s">
        <v>256</v>
      </c>
      <c r="C191" s="43" t="s">
        <v>266</v>
      </c>
      <c r="D191" s="43" t="s">
        <v>235</v>
      </c>
      <c r="E191" s="43" t="s">
        <v>59</v>
      </c>
      <c r="F191" s="44">
        <v>98540</v>
      </c>
      <c r="G191" s="43">
        <v>9526</v>
      </c>
      <c r="H191" s="43" t="s">
        <v>36</v>
      </c>
      <c r="I191" s="10" t="str">
        <f>IF(COUNTA(Table13[[#This Row],[Date]:[Location (if more than one)]])=8,"Yes","No")</f>
        <v>Yes</v>
      </c>
    </row>
    <row r="192" spans="1:9" x14ac:dyDescent="0.25">
      <c r="A192" s="42">
        <v>45629</v>
      </c>
      <c r="B192" s="43" t="s">
        <v>249</v>
      </c>
      <c r="C192" s="43" t="s">
        <v>259</v>
      </c>
      <c r="D192" s="43" t="s">
        <v>236</v>
      </c>
      <c r="E192" s="43" t="s">
        <v>35</v>
      </c>
      <c r="F192" s="44">
        <v>22114</v>
      </c>
      <c r="G192" s="43">
        <v>9125</v>
      </c>
      <c r="H192" s="43" t="s">
        <v>46</v>
      </c>
      <c r="I192" s="10" t="str">
        <f>IF(COUNTA(Table13[[#This Row],[Date]:[Location (if more than one)]])=8,"Yes","No")</f>
        <v>Yes</v>
      </c>
    </row>
    <row r="193" spans="1:9" x14ac:dyDescent="0.25">
      <c r="A193" s="42">
        <v>45630</v>
      </c>
      <c r="B193" s="43" t="s">
        <v>257</v>
      </c>
      <c r="C193" s="43" t="s">
        <v>267</v>
      </c>
      <c r="D193" s="43" t="s">
        <v>237</v>
      </c>
      <c r="E193" s="43" t="s">
        <v>64</v>
      </c>
      <c r="F193" s="44">
        <v>91969</v>
      </c>
      <c r="G193" s="43">
        <v>9073</v>
      </c>
      <c r="H193" s="43" t="s">
        <v>36</v>
      </c>
      <c r="I193" s="10" t="str">
        <f>IF(COUNTA(Table13[[#This Row],[Date]:[Location (if more than one)]])=8,"Yes","No")</f>
        <v>Yes</v>
      </c>
    </row>
    <row r="194" spans="1:9" x14ac:dyDescent="0.25">
      <c r="A194" s="42">
        <v>45631</v>
      </c>
      <c r="B194" s="43" t="s">
        <v>257</v>
      </c>
      <c r="C194" s="43" t="s">
        <v>267</v>
      </c>
      <c r="D194" s="43" t="s">
        <v>238</v>
      </c>
      <c r="E194" s="43" t="s">
        <v>64</v>
      </c>
      <c r="F194" s="44">
        <v>21515</v>
      </c>
      <c r="G194" s="43">
        <v>9078</v>
      </c>
      <c r="H194" s="43" t="s">
        <v>46</v>
      </c>
      <c r="I194" s="10" t="str">
        <f>IF(COUNTA(Table13[[#This Row],[Date]:[Location (if more than one)]])=8,"Yes","No")</f>
        <v>Yes</v>
      </c>
    </row>
    <row r="195" spans="1:9" x14ac:dyDescent="0.25">
      <c r="A195" s="42">
        <v>45632</v>
      </c>
      <c r="B195" s="43" t="s">
        <v>258</v>
      </c>
      <c r="C195" s="43" t="s">
        <v>268</v>
      </c>
      <c r="D195" s="43" t="s">
        <v>239</v>
      </c>
      <c r="E195" s="43" t="s">
        <v>75</v>
      </c>
      <c r="F195" s="44">
        <v>51207</v>
      </c>
      <c r="G195" s="43">
        <v>2125</v>
      </c>
      <c r="H195" s="43" t="s">
        <v>36</v>
      </c>
      <c r="I195" s="10" t="str">
        <f>IF(COUNTA(Table13[[#This Row],[Date]:[Location (if more than one)]])=8,"Yes","No")</f>
        <v>Yes</v>
      </c>
    </row>
    <row r="196" spans="1:9" x14ac:dyDescent="0.25">
      <c r="A196" s="42">
        <v>45633</v>
      </c>
      <c r="B196" s="43" t="s">
        <v>253</v>
      </c>
      <c r="C196" s="43" t="s">
        <v>263</v>
      </c>
      <c r="D196" s="43" t="s">
        <v>240</v>
      </c>
      <c r="E196" s="43" t="s">
        <v>48</v>
      </c>
      <c r="F196" s="44">
        <v>54043</v>
      </c>
      <c r="G196" s="43">
        <v>3750</v>
      </c>
      <c r="H196" s="43" t="s">
        <v>49</v>
      </c>
      <c r="I196" s="10" t="str">
        <f>IF(COUNTA(Table13[[#This Row],[Date]:[Location (if more than one)]])=8,"Yes","No")</f>
        <v>Yes</v>
      </c>
    </row>
    <row r="197" spans="1:9" x14ac:dyDescent="0.25">
      <c r="A197" s="42">
        <v>45634</v>
      </c>
      <c r="B197" s="43" t="s">
        <v>249</v>
      </c>
      <c r="C197" s="43" t="s">
        <v>259</v>
      </c>
      <c r="D197" s="43" t="s">
        <v>241</v>
      </c>
      <c r="E197" s="43" t="s">
        <v>35</v>
      </c>
      <c r="F197" s="44">
        <v>81746</v>
      </c>
      <c r="G197" s="43">
        <v>1274</v>
      </c>
      <c r="H197" s="43" t="s">
        <v>49</v>
      </c>
      <c r="I197" s="10" t="str">
        <f>IF(COUNTA(Table13[[#This Row],[Date]:[Location (if more than one)]])=8,"Yes","No")</f>
        <v>Yes</v>
      </c>
    </row>
    <row r="198" spans="1:9" x14ac:dyDescent="0.25">
      <c r="A198" s="42">
        <v>45635</v>
      </c>
      <c r="B198" s="43" t="s">
        <v>253</v>
      </c>
      <c r="C198" s="43" t="s">
        <v>263</v>
      </c>
      <c r="D198" s="43" t="s">
        <v>242</v>
      </c>
      <c r="E198" s="43" t="s">
        <v>48</v>
      </c>
      <c r="F198" s="44">
        <v>70301</v>
      </c>
      <c r="G198" s="43">
        <v>5450</v>
      </c>
      <c r="H198" s="43" t="s">
        <v>43</v>
      </c>
      <c r="I198" s="10" t="str">
        <f>IF(COUNTA(Table13[[#This Row],[Date]:[Location (if more than one)]])=8,"Yes","No")</f>
        <v>Yes</v>
      </c>
    </row>
    <row r="199" spans="1:9" x14ac:dyDescent="0.25">
      <c r="A199" s="42">
        <v>45636</v>
      </c>
      <c r="B199" s="43" t="s">
        <v>251</v>
      </c>
      <c r="C199" s="43" t="s">
        <v>261</v>
      </c>
      <c r="D199" s="43" t="s">
        <v>243</v>
      </c>
      <c r="E199" s="43" t="s">
        <v>41</v>
      </c>
      <c r="F199" s="44">
        <v>3314</v>
      </c>
      <c r="G199" s="43">
        <v>5976</v>
      </c>
      <c r="H199" s="43" t="s">
        <v>36</v>
      </c>
      <c r="I199" s="10" t="str">
        <f>IF(COUNTA(Table13[[#This Row],[Date]:[Location (if more than one)]])=8,"Yes","No")</f>
        <v>Yes</v>
      </c>
    </row>
    <row r="200" spans="1:9" x14ac:dyDescent="0.25">
      <c r="A200" s="42">
        <v>45637</v>
      </c>
      <c r="B200" s="43" t="s">
        <v>249</v>
      </c>
      <c r="C200" s="43" t="s">
        <v>259</v>
      </c>
      <c r="D200" s="43" t="s">
        <v>244</v>
      </c>
      <c r="E200" s="43" t="s">
        <v>35</v>
      </c>
      <c r="F200" s="44">
        <v>15390</v>
      </c>
      <c r="G200" s="43">
        <v>7811</v>
      </c>
      <c r="H200" s="43" t="s">
        <v>49</v>
      </c>
      <c r="I200" s="10" t="str">
        <f>IF(COUNTA(Table13[[#This Row],[Date]:[Location (if more than one)]])=8,"Yes","No")</f>
        <v>Yes</v>
      </c>
    </row>
    <row r="201" spans="1:9" x14ac:dyDescent="0.25">
      <c r="A201" s="42">
        <v>45638</v>
      </c>
      <c r="B201" s="43" t="s">
        <v>257</v>
      </c>
      <c r="C201" s="43" t="s">
        <v>267</v>
      </c>
      <c r="D201" s="43" t="s">
        <v>245</v>
      </c>
      <c r="E201" s="43" t="s">
        <v>64</v>
      </c>
      <c r="F201" s="44">
        <v>67237</v>
      </c>
      <c r="G201" s="43">
        <v>6519</v>
      </c>
      <c r="H201" s="43" t="s">
        <v>39</v>
      </c>
      <c r="I201" s="10" t="str">
        <f>IF(COUNTA(Table13[[#This Row],[Date]:[Location (if more than one)]])=8,"Yes","No")</f>
        <v>Yes</v>
      </c>
    </row>
    <row r="202" spans="1:9" x14ac:dyDescent="0.25">
      <c r="A202" s="42">
        <v>45639</v>
      </c>
      <c r="B202" s="43" t="s">
        <v>254</v>
      </c>
      <c r="C202" s="43" t="s">
        <v>264</v>
      </c>
      <c r="D202" s="43" t="s">
        <v>246</v>
      </c>
      <c r="E202" s="43" t="s">
        <v>52</v>
      </c>
      <c r="F202" s="44">
        <v>70911</v>
      </c>
      <c r="G202" s="43">
        <v>3481</v>
      </c>
      <c r="H202" s="43" t="s">
        <v>39</v>
      </c>
      <c r="I202" s="10" t="str">
        <f>IF(COUNTA(Table13[[#This Row],[Date]:[Location (if more than one)]])=8,"Yes","No")</f>
        <v>Yes</v>
      </c>
    </row>
    <row r="203" spans="1:9" x14ac:dyDescent="0.25">
      <c r="A203" s="42">
        <v>45640</v>
      </c>
      <c r="B203" s="43" t="s">
        <v>256</v>
      </c>
      <c r="C203" s="43" t="s">
        <v>266</v>
      </c>
      <c r="D203" s="43" t="s">
        <v>247</v>
      </c>
      <c r="E203" s="43" t="s">
        <v>59</v>
      </c>
      <c r="F203" s="44">
        <v>47720</v>
      </c>
      <c r="G203" s="43">
        <v>4654</v>
      </c>
      <c r="H203" s="43" t="s">
        <v>43</v>
      </c>
      <c r="I203" s="10" t="str">
        <f>IF(COUNTA(Table13[[#This Row],[Date]:[Location (if more than one)]])=8,"Yes","No")</f>
        <v>Yes</v>
      </c>
    </row>
    <row r="204" spans="1:9" x14ac:dyDescent="0.25">
      <c r="A204" s="42">
        <v>45641</v>
      </c>
      <c r="B204" s="43" t="s">
        <v>249</v>
      </c>
      <c r="C204" s="43" t="s">
        <v>259</v>
      </c>
      <c r="D204" s="43" t="s">
        <v>248</v>
      </c>
      <c r="E204" s="43" t="s">
        <v>35</v>
      </c>
      <c r="F204" s="44">
        <v>99271</v>
      </c>
      <c r="G204" s="43">
        <v>7595</v>
      </c>
      <c r="H204" s="43" t="s">
        <v>49</v>
      </c>
      <c r="I204" s="10" t="str">
        <f>IF(COUNTA(Table13[[#This Row],[Date]:[Location (if more than one)]])=8,"Yes","No")</f>
        <v>Yes</v>
      </c>
    </row>
  </sheetData>
  <sheetProtection algorithmName="SHA-512" hashValue="NG/5AIX/v2BZlzhWEKWG19aonHPEWIdZHwegME8Yobn5BuqzWtH8w12nf/ldI0jrE8EN5O9TDGfYO6gvFl4pEQ==" saltValue="gFUHjdWR8GHNVzcorrjDfw==" spinCount="100000" sheet="1" objects="1" scenarios="1"/>
  <mergeCells count="1">
    <mergeCell ref="B1:G2"/>
  </mergeCell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B21E1-E485-42CA-B1A3-B3E654735667}">
  <dimension ref="A1:I2"/>
  <sheetViews>
    <sheetView showOutlineSymbols="0" showWhiteSpace="0" workbookViewId="0">
      <selection activeCell="A2" sqref="A2"/>
    </sheetView>
  </sheetViews>
  <sheetFormatPr defaultRowHeight="15.75" x14ac:dyDescent="0.25"/>
  <cols>
    <col min="1" max="1" width="13.28515625" style="3" customWidth="1"/>
    <col min="2" max="2" width="33.42578125" style="3" customWidth="1"/>
    <col min="3" max="3" width="36.42578125" style="3" customWidth="1"/>
    <col min="4" max="4" width="34.85546875" style="1" customWidth="1"/>
    <col min="5" max="7" width="20.28515625" style="1" customWidth="1"/>
    <col min="8" max="8" width="30.7109375" style="1" customWidth="1"/>
    <col min="9" max="9" width="29.140625" style="1" hidden="1" customWidth="1"/>
    <col min="10" max="16384" width="9.140625" style="1"/>
  </cols>
  <sheetData>
    <row r="1" spans="1:9" s="2" customFormat="1" ht="36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s="6">
        <v>1</v>
      </c>
      <c r="B2" s="7"/>
      <c r="C2" s="7"/>
      <c r="D2" s="7"/>
      <c r="E2" s="7"/>
      <c r="F2" s="8"/>
      <c r="G2" s="8"/>
      <c r="H2" s="7"/>
      <c r="I2" s="10" t="str">
        <f>IF(COUNTA(Table1[[#This Row],[Date]:[Location (if more than one)]])=8,"Yes","No")</f>
        <v>No</v>
      </c>
    </row>
  </sheetData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1E4B8-4657-4699-AAF0-96154AD2BD59}">
  <dimension ref="B1:N20"/>
  <sheetViews>
    <sheetView showGridLines="0" showOutlineSymbols="0" showWhiteSpace="0" workbookViewId="0">
      <selection activeCell="P11" sqref="P11"/>
    </sheetView>
  </sheetViews>
  <sheetFormatPr defaultRowHeight="15" x14ac:dyDescent="0.25"/>
  <cols>
    <col min="1" max="1" width="5.42578125" customWidth="1"/>
    <col min="2" max="2" width="46.28515625" customWidth="1"/>
    <col min="3" max="10" width="9" hidden="1" customWidth="1"/>
    <col min="11" max="11" width="17.5703125" customWidth="1"/>
    <col min="12" max="12" width="10.42578125" customWidth="1"/>
    <col min="13" max="13" width="44" customWidth="1"/>
    <col min="14" max="14" width="20.85546875" customWidth="1"/>
  </cols>
  <sheetData>
    <row r="1" spans="2:14" ht="15.75" thickBot="1" x14ac:dyDescent="0.3"/>
    <row r="2" spans="2:14" ht="15.75" thickBot="1" x14ac:dyDescent="0.3">
      <c r="B2" s="26" t="s">
        <v>10</v>
      </c>
      <c r="C2" s="17">
        <f>COUNTA(Table1[Date])</f>
        <v>1</v>
      </c>
      <c r="D2" s="17">
        <f>COUNTA(Table1[Financial Account Number])</f>
        <v>0</v>
      </c>
      <c r="E2" s="17">
        <f>COUNTA(Table1[Financial Account Description])</f>
        <v>0</v>
      </c>
      <c r="F2" s="17">
        <f>COUNTA(Table1[Memo/Comments (if available)])</f>
        <v>0</v>
      </c>
      <c r="G2" s="17">
        <f>COUNTA(Table1[Vendor Name])</f>
        <v>0</v>
      </c>
      <c r="H2" s="17">
        <f>COUNTA(Table1[[  Amount  ]])</f>
        <v>0</v>
      </c>
      <c r="I2" s="17">
        <f>COUNTA(Table1[Reference '#])</f>
        <v>0</v>
      </c>
      <c r="J2" s="17">
        <f>COUNTA(Table1[Reference '#])</f>
        <v>0</v>
      </c>
      <c r="K2" s="30">
        <f>ROWS(Table1[])</f>
        <v>1</v>
      </c>
      <c r="L2" s="9"/>
      <c r="M2" s="26" t="s">
        <v>9</v>
      </c>
      <c r="N2" s="30">
        <f>COUNTIF(Table1[Complete Row? (Hide)],"Yes")</f>
        <v>0</v>
      </c>
    </row>
    <row r="3" spans="2:14" ht="15.75" thickBot="1" x14ac:dyDescent="0.3">
      <c r="B3" s="13"/>
      <c r="K3" s="9"/>
      <c r="L3" s="9"/>
    </row>
    <row r="4" spans="2:14" x14ac:dyDescent="0.25">
      <c r="B4" s="27" t="s">
        <v>12</v>
      </c>
      <c r="C4" s="24"/>
      <c r="D4" s="24"/>
      <c r="E4" s="24"/>
      <c r="F4" s="24"/>
      <c r="G4" s="24"/>
      <c r="H4" s="24"/>
      <c r="I4" s="24"/>
      <c r="J4" s="24"/>
      <c r="K4" s="33">
        <f>IF(C2&lt;K2,K2-C2,0)</f>
        <v>0</v>
      </c>
      <c r="L4" s="11"/>
      <c r="M4" s="27" t="s">
        <v>16</v>
      </c>
      <c r="N4" s="33">
        <f>IF(G2&lt;K2,K2-G2,0)</f>
        <v>1</v>
      </c>
    </row>
    <row r="5" spans="2:14" x14ac:dyDescent="0.25">
      <c r="B5" s="28" t="s">
        <v>13</v>
      </c>
      <c r="K5" s="34">
        <f>IF(D2&lt;K2,K2-D2,0)</f>
        <v>1</v>
      </c>
      <c r="L5" s="11"/>
      <c r="M5" s="28" t="s">
        <v>17</v>
      </c>
      <c r="N5" s="34">
        <f>IF(H2&lt;K2,K2-H2,0)</f>
        <v>1</v>
      </c>
    </row>
    <row r="6" spans="2:14" x14ac:dyDescent="0.25">
      <c r="B6" s="28" t="s">
        <v>14</v>
      </c>
      <c r="K6" s="34">
        <f>IF(E2&lt;K2,K2-E2,0)</f>
        <v>1</v>
      </c>
      <c r="L6" s="11"/>
      <c r="M6" s="28" t="s">
        <v>18</v>
      </c>
      <c r="N6" s="34">
        <f>IF(I2&lt;K2,K2-I2,0)</f>
        <v>1</v>
      </c>
    </row>
    <row r="7" spans="2:14" ht="15.75" thickBot="1" x14ac:dyDescent="0.3">
      <c r="B7" s="29" t="s">
        <v>15</v>
      </c>
      <c r="C7" s="25"/>
      <c r="D7" s="25"/>
      <c r="E7" s="25"/>
      <c r="F7" s="25"/>
      <c r="G7" s="25"/>
      <c r="H7" s="25"/>
      <c r="I7" s="25"/>
      <c r="J7" s="25"/>
      <c r="K7" s="35">
        <f>IF(F2&lt;K2,K2-F2,0)</f>
        <v>1</v>
      </c>
      <c r="L7" s="11"/>
      <c r="M7" s="29" t="s">
        <v>19</v>
      </c>
      <c r="N7" s="35">
        <f>IF(J2&lt;K2,K2-J2,0)</f>
        <v>1</v>
      </c>
    </row>
    <row r="8" spans="2:14" ht="15.75" thickBot="1" x14ac:dyDescent="0.3">
      <c r="B8" s="13"/>
      <c r="K8" s="9"/>
      <c r="L8" s="9"/>
    </row>
    <row r="9" spans="2:14" ht="15.75" thickBot="1" x14ac:dyDescent="0.3">
      <c r="B9" s="20" t="s">
        <v>11</v>
      </c>
      <c r="C9" s="21"/>
      <c r="D9" s="21"/>
      <c r="E9" s="21"/>
      <c r="F9" s="21"/>
      <c r="G9" s="21"/>
      <c r="H9" s="21"/>
      <c r="I9" s="21"/>
      <c r="J9" s="21"/>
      <c r="K9" s="22"/>
      <c r="M9" s="20" t="s">
        <v>22</v>
      </c>
      <c r="N9" s="22"/>
    </row>
    <row r="10" spans="2:14" ht="63.75" customHeight="1" thickBot="1" x14ac:dyDescent="0.3">
      <c r="B10" s="41" t="s">
        <v>32</v>
      </c>
      <c r="C10" s="17"/>
      <c r="D10" s="17"/>
      <c r="E10" s="17"/>
      <c r="F10" s="17"/>
      <c r="G10" s="17"/>
      <c r="H10" s="17"/>
      <c r="I10" s="17"/>
      <c r="J10" s="17"/>
      <c r="K10" s="31" t="str" cm="1">
        <f t="array" ref="K10">IF((MAX(Table1[Date])-MIN(Table1[Date]))&gt;=365,"Yes",IF(((MAX(MONTH(Table1[Date]))-MIN(MONTH(Table1[Date]))+1))&gt;=12,"Yes","No"))</f>
        <v>No</v>
      </c>
      <c r="L10" s="14"/>
      <c r="M10" s="36" t="s">
        <v>33</v>
      </c>
      <c r="N10" s="32">
        <f>SUMIF(Table1[[  Amount  ]],"&lt;0",Table1[[  Amount  ]])</f>
        <v>0</v>
      </c>
    </row>
    <row r="11" spans="2:14" ht="15" customHeight="1" thickBot="1" x14ac:dyDescent="0.3">
      <c r="B11" s="16"/>
      <c r="K11" s="14"/>
      <c r="L11" s="14"/>
      <c r="M11" s="16"/>
      <c r="N11" s="9"/>
    </row>
    <row r="12" spans="2:14" ht="15.75" thickBot="1" x14ac:dyDescent="0.3">
      <c r="B12" s="20" t="s">
        <v>20</v>
      </c>
      <c r="C12" s="21"/>
      <c r="D12" s="21"/>
      <c r="E12" s="21"/>
      <c r="F12" s="21"/>
      <c r="G12" s="21"/>
      <c r="H12" s="21"/>
      <c r="I12" s="21"/>
      <c r="J12" s="21"/>
      <c r="K12" s="22"/>
      <c r="M12" s="20" t="s">
        <v>23</v>
      </c>
      <c r="N12" s="22"/>
    </row>
    <row r="13" spans="2:14" ht="56.25" customHeight="1" thickBot="1" x14ac:dyDescent="0.3">
      <c r="B13" s="36" t="s">
        <v>28</v>
      </c>
      <c r="C13" s="17"/>
      <c r="D13" s="17"/>
      <c r="E13" s="17"/>
      <c r="F13" s="17"/>
      <c r="G13" s="17"/>
      <c r="H13" s="17"/>
      <c r="I13" s="17"/>
      <c r="J13" s="17"/>
      <c r="K13" s="31">
        <f>SUM(Table1[[  Amount  ]])</f>
        <v>0</v>
      </c>
      <c r="L13" s="9"/>
      <c r="M13" s="36" t="s">
        <v>27</v>
      </c>
      <c r="N13" s="47" t="str">
        <f>IFERROR((ABS(N10)/(ABS(N10)+K16)),"")</f>
        <v/>
      </c>
    </row>
    <row r="14" spans="2:14" ht="15" customHeight="1" thickBot="1" x14ac:dyDescent="0.3">
      <c r="B14" s="16"/>
      <c r="K14" s="23"/>
      <c r="L14" s="9"/>
      <c r="M14" s="16"/>
      <c r="N14" s="12"/>
    </row>
    <row r="15" spans="2:14" ht="15.75" thickBot="1" x14ac:dyDescent="0.3">
      <c r="B15" s="20" t="s">
        <v>21</v>
      </c>
      <c r="C15" s="18"/>
      <c r="D15" s="18"/>
      <c r="E15" s="18"/>
      <c r="F15" s="18"/>
      <c r="G15" s="18"/>
      <c r="H15" s="18"/>
      <c r="I15" s="18"/>
      <c r="J15" s="18"/>
      <c r="K15" s="19"/>
    </row>
    <row r="16" spans="2:14" ht="56.25" customHeight="1" thickBot="1" x14ac:dyDescent="0.3">
      <c r="B16" s="36" t="s">
        <v>29</v>
      </c>
      <c r="C16" s="25"/>
      <c r="D16" s="25"/>
      <c r="E16" s="25"/>
      <c r="F16" s="25"/>
      <c r="G16" s="25"/>
      <c r="H16" s="25"/>
      <c r="I16" s="25"/>
      <c r="J16" s="25"/>
      <c r="K16" s="32">
        <f>SUMIF(Table1[[  Amount  ]],"&gt;0",Table1[[  Amount  ]])</f>
        <v>0</v>
      </c>
      <c r="L16" s="9"/>
    </row>
    <row r="18" spans="12:12" ht="56.25" customHeight="1" x14ac:dyDescent="0.25">
      <c r="L18" s="9"/>
    </row>
    <row r="20" spans="12:12" ht="56.25" customHeight="1" x14ac:dyDescent="0.25">
      <c r="L20" s="12"/>
    </row>
  </sheetData>
  <sheetProtection algorithmName="SHA-512" hashValue="7kbZjX9xYp73aExiynw7sq2zR9cMShOOP5r4FVc9XpJ/WsPBaZ1x5qXiTYtiZrLNVR/3lhZz6V7b3nFhLH6m6w==" saltValue="a/DmL6cE+5HJVPVcuX18bQ==" spinCount="100000" sheet="1" objects="1" scenarios="1"/>
  <conditionalFormatting sqref="K4:L7 N4:N7">
    <cfRule type="cellIs" dxfId="1" priority="1" operator="equal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06C9B-C873-4C29-993D-105CE90419EB}">
  <dimension ref="B1:L19"/>
  <sheetViews>
    <sheetView showGridLines="0" showOutlineSymbols="0" showWhiteSpace="0" workbookViewId="0">
      <selection activeCell="B20" sqref="B20"/>
    </sheetView>
  </sheetViews>
  <sheetFormatPr defaultRowHeight="15" x14ac:dyDescent="0.25"/>
  <sheetData>
    <row r="1" spans="2:12" ht="21.75" customHeight="1" x14ac:dyDescent="0.25">
      <c r="I1" s="49"/>
      <c r="J1" s="49"/>
      <c r="K1" s="49"/>
      <c r="L1" s="49"/>
    </row>
    <row r="2" spans="2:12" ht="21.75" customHeight="1" x14ac:dyDescent="0.25">
      <c r="I2" s="49"/>
      <c r="J2" s="49"/>
      <c r="K2" s="49"/>
      <c r="L2" s="49"/>
    </row>
    <row r="3" spans="2:12" x14ac:dyDescent="0.25">
      <c r="I3" s="49"/>
      <c r="J3" s="49"/>
      <c r="K3" s="49"/>
      <c r="L3" s="49"/>
    </row>
    <row r="4" spans="2:12" x14ac:dyDescent="0.25">
      <c r="I4" s="49"/>
      <c r="J4" s="49"/>
      <c r="K4" s="49"/>
      <c r="L4" s="49"/>
    </row>
    <row r="5" spans="2:12" x14ac:dyDescent="0.25">
      <c r="I5" s="49"/>
      <c r="J5" s="49"/>
      <c r="K5" s="49"/>
      <c r="L5" s="49"/>
    </row>
    <row r="6" spans="2:12" ht="36.75" customHeight="1" x14ac:dyDescent="0.25">
      <c r="B6" s="50" t="s">
        <v>24</v>
      </c>
      <c r="C6" s="50"/>
      <c r="D6" s="50"/>
      <c r="E6" s="50"/>
      <c r="F6" s="50"/>
      <c r="G6" s="50"/>
      <c r="H6" s="50"/>
      <c r="I6" s="50"/>
      <c r="J6" s="15"/>
      <c r="K6" s="15"/>
      <c r="L6" s="15"/>
    </row>
    <row r="7" spans="2:12" x14ac:dyDescent="0.25">
      <c r="B7" s="37" t="s">
        <v>25</v>
      </c>
      <c r="C7" s="38"/>
      <c r="D7" s="38"/>
      <c r="E7" s="38"/>
      <c r="F7" s="38"/>
      <c r="G7" s="38"/>
      <c r="H7" s="38"/>
      <c r="I7" s="38"/>
      <c r="J7" s="15"/>
      <c r="K7" s="15"/>
      <c r="L7" s="15"/>
    </row>
    <row r="8" spans="2:12" x14ac:dyDescent="0.25">
      <c r="B8" s="37"/>
      <c r="C8" s="38"/>
      <c r="D8" s="38"/>
      <c r="E8" s="38"/>
      <c r="F8" s="38"/>
      <c r="G8" s="38"/>
      <c r="H8" s="38"/>
      <c r="I8" s="38"/>
      <c r="J8" s="15"/>
      <c r="K8" s="15"/>
      <c r="L8" s="15"/>
    </row>
    <row r="9" spans="2:12" ht="15" customHeight="1" x14ac:dyDescent="0.25">
      <c r="B9" s="50" t="s">
        <v>30</v>
      </c>
      <c r="C9" s="50"/>
      <c r="D9" s="50"/>
      <c r="E9" s="50"/>
      <c r="F9" s="50"/>
      <c r="G9" s="50"/>
      <c r="H9" s="50"/>
      <c r="I9" s="50"/>
      <c r="J9" s="15"/>
      <c r="K9" s="15"/>
      <c r="L9" s="15"/>
    </row>
    <row r="10" spans="2:12" x14ac:dyDescent="0.25">
      <c r="B10" s="50"/>
      <c r="C10" s="50"/>
      <c r="D10" s="50"/>
      <c r="E10" s="50"/>
      <c r="F10" s="50"/>
      <c r="G10" s="50"/>
      <c r="H10" s="50"/>
      <c r="I10" s="50"/>
      <c r="J10" s="15"/>
      <c r="K10" s="15"/>
      <c r="L10" s="15"/>
    </row>
    <row r="11" spans="2:12" x14ac:dyDescent="0.25">
      <c r="B11" s="50"/>
      <c r="C11" s="50"/>
      <c r="D11" s="50"/>
      <c r="E11" s="50"/>
      <c r="F11" s="50"/>
      <c r="G11" s="50"/>
      <c r="H11" s="50"/>
      <c r="I11" s="50"/>
      <c r="J11" s="15"/>
      <c r="K11" s="15"/>
      <c r="L11" s="15"/>
    </row>
    <row r="12" spans="2:12" x14ac:dyDescent="0.25">
      <c r="B12" s="39" t="s">
        <v>31</v>
      </c>
      <c r="C12" s="40"/>
      <c r="D12" s="40"/>
      <c r="E12" s="40"/>
      <c r="F12" s="40"/>
      <c r="G12" s="40"/>
      <c r="H12" s="40"/>
      <c r="I12" s="40"/>
      <c r="J12" s="15"/>
      <c r="K12" s="15"/>
      <c r="L12" s="15"/>
    </row>
    <row r="13" spans="2:12" x14ac:dyDescent="0.25">
      <c r="B13" s="39"/>
      <c r="C13" s="40"/>
      <c r="D13" s="40"/>
      <c r="E13" s="40"/>
      <c r="F13" s="40"/>
      <c r="G13" s="40"/>
      <c r="H13" s="40"/>
      <c r="I13" s="40"/>
      <c r="J13" s="15"/>
      <c r="K13" s="15"/>
      <c r="L13" s="15"/>
    </row>
    <row r="14" spans="2:12" x14ac:dyDescent="0.25">
      <c r="B14" s="50" t="s">
        <v>26</v>
      </c>
      <c r="C14" s="50"/>
      <c r="D14" s="50"/>
      <c r="E14" s="50"/>
      <c r="F14" s="50"/>
      <c r="G14" s="50"/>
      <c r="H14" s="50"/>
      <c r="I14" s="50"/>
      <c r="J14" s="15"/>
      <c r="K14" s="15"/>
      <c r="L14" s="15"/>
    </row>
    <row r="15" spans="2:12" x14ac:dyDescent="0.25">
      <c r="B15" s="50"/>
      <c r="C15" s="50"/>
      <c r="D15" s="50"/>
      <c r="E15" s="50"/>
      <c r="F15" s="50"/>
      <c r="G15" s="50"/>
      <c r="H15" s="50"/>
      <c r="I15" s="50"/>
      <c r="J15" s="15"/>
      <c r="K15" s="15"/>
      <c r="L15" s="15"/>
    </row>
    <row r="16" spans="2:12" x14ac:dyDescent="0.25">
      <c r="B16" s="50"/>
      <c r="C16" s="50"/>
      <c r="D16" s="50"/>
      <c r="E16" s="50"/>
      <c r="F16" s="50"/>
      <c r="G16" s="50"/>
      <c r="H16" s="50"/>
      <c r="I16" s="50"/>
      <c r="J16" s="15"/>
      <c r="K16" s="15"/>
      <c r="L16" s="15"/>
    </row>
    <row r="17" spans="2:9" x14ac:dyDescent="0.25">
      <c r="B17" s="50"/>
      <c r="C17" s="50"/>
      <c r="D17" s="50"/>
      <c r="E17" s="50"/>
      <c r="F17" s="50"/>
      <c r="G17" s="50"/>
      <c r="H17" s="50"/>
      <c r="I17" s="50"/>
    </row>
    <row r="18" spans="2:9" x14ac:dyDescent="0.25">
      <c r="B18" s="50"/>
      <c r="C18" s="50"/>
      <c r="D18" s="50"/>
      <c r="E18" s="50"/>
      <c r="F18" s="50"/>
      <c r="G18" s="50"/>
      <c r="H18" s="50"/>
      <c r="I18" s="50"/>
    </row>
    <row r="19" spans="2:9" x14ac:dyDescent="0.25">
      <c r="B19" t="s">
        <v>270</v>
      </c>
    </row>
  </sheetData>
  <sheetProtection algorithmName="SHA-512" hashValue="ulWk9gc9K7dLWW7LttFs1e1MprZSPvxpWGl4ltHiyMN7IYzs6E6nVVa8749zJIj3ozjHWZpRgLeLjdQxAc9dOA==" saltValue="MvxwHhW77xbIUNepTgN+6A==" spinCount="100000" sheet="1" objects="1" scenarios="1"/>
  <mergeCells count="4">
    <mergeCell ref="I1:L5"/>
    <mergeCell ref="B6:I6"/>
    <mergeCell ref="B9:I11"/>
    <mergeCell ref="B14:I18"/>
  </mergeCells>
  <hyperlinks>
    <hyperlink ref="B7" r:id="rId1" xr:uid="{FDA22F07-1AB6-4EE3-A89A-9E631C125C3F}"/>
    <hyperlink ref="B12" r:id="rId2" xr:uid="{B884B4D9-D93A-4B43-82B9-5263391DC2DE}"/>
  </hyperlinks>
  <pageMargins left="0.7" right="0.7" top="0.75" bottom="0.75" header="0.3" footer="0.3"/>
  <pageSetup paperSize="9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vedtoNext xmlns="5377b43e-53cd-4383-a5f9-8d5c14ac43ae">false</MovedtoNext>
    <SharedWithUsers xmlns="acaaeacd-7cba-45f6-89c0-441abe13a227">
      <UserInfo>
        <DisplayName/>
        <AccountId xsi:nil="true"/>
        <AccountType/>
      </UserInfo>
    </SharedWithUsers>
    <lcf76f155ced4ddcb4097134ff3c332f xmlns="5377b43e-53cd-4383-a5f9-8d5c14ac43a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9E56DBF92914794D73D94C2135E4D" ma:contentTypeVersion="17" ma:contentTypeDescription="Create a new document." ma:contentTypeScope="" ma:versionID="94275e6dfa8dc7e67eb89f8c19fa0b5e">
  <xsd:schema xmlns:xsd="http://www.w3.org/2001/XMLSchema" xmlns:xs="http://www.w3.org/2001/XMLSchema" xmlns:p="http://schemas.microsoft.com/office/2006/metadata/properties" xmlns:ns2="acaaeacd-7cba-45f6-89c0-441abe13a227" xmlns:ns3="5377b43e-53cd-4383-a5f9-8d5c14ac43ae" targetNamespace="http://schemas.microsoft.com/office/2006/metadata/properties" ma:root="true" ma:fieldsID="b168f4b466d31bfe61060815884ab99f" ns2:_="" ns3:_="">
    <xsd:import namespace="acaaeacd-7cba-45f6-89c0-441abe13a227"/>
    <xsd:import namespace="5377b43e-53cd-4383-a5f9-8d5c14ac43a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ovedtoNext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aeacd-7cba-45f6-89c0-441abe13a22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7b43e-53cd-4383-a5f9-8d5c14ac43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hidden="true" ma:internalName="MediaServiceKeyPoints" ma:readOnly="true">
      <xsd:simpleType>
        <xsd:restriction base="dms:Note"/>
      </xsd:simpleType>
    </xsd:element>
    <xsd:element name="MovedtoNext" ma:index="14" nillable="true" ma:displayName="Moved to Next" ma:default="0" ma:format="Dropdown" ma:hidden="true" ma:internalName="MovedtoNext" ma:readOnly="false">
      <xsd:simpleType>
        <xsd:restriction base="dms:Boolea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88a0cff-c9b7-4a86-b3e1-2985d8ddc0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677964-F117-4A44-8C53-B35B5186DF23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5377b43e-53cd-4383-a5f9-8d5c14ac43a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acaaeacd-7cba-45f6-89c0-441abe13a22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2CFD72-76BB-4202-829C-1D7BBACDDC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700DD0-08E0-44C8-A428-4EC772B5C2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aaeacd-7cba-45f6-89c0-441abe13a227"/>
    <ds:schemaRef ds:uri="5377b43e-53cd-4383-a5f9-8d5c14ac4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SpendVue Data Example</vt:lpstr>
      <vt:lpstr>SpendVue Data Template</vt:lpstr>
      <vt:lpstr>Data Completion</vt:lpstr>
      <vt:lpstr>SpendVue Data Guide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Bradly Davidson</dc:creator>
  <cp:keywords/>
  <dc:description/>
  <cp:lastModifiedBy>Zak Samuels</cp:lastModifiedBy>
  <cp:revision/>
  <dcterms:created xsi:type="dcterms:W3CDTF">2022-04-10T18:57:24Z</dcterms:created>
  <dcterms:modified xsi:type="dcterms:W3CDTF">2025-01-30T16:14:40Z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0x0101007A49E56DBF92914794D73D94C2135E4D</vt:lpwstr>
  </property>
  <property fmtid="{D5CDD505-2E9C-101B-9397-08002B2CF9AE}" pid="3" name="Order">
    <vt:r8>489300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